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25AB7FE6-CAB0-4D28-AE59-CAE0CB1E59CA}" xr6:coauthVersionLast="47" xr6:coauthVersionMax="47" xr10:uidLastSave="{00000000-0000-0000-0000-000000000000}"/>
  <bookViews>
    <workbookView xWindow="25080" yWindow="-120" windowWidth="19440" windowHeight="15150" xr2:uid="{00000000-000D-0000-FFFF-FFFF00000000}"/>
  </bookViews>
  <sheets>
    <sheet name="entry" sheetId="1" r:id="rId1"/>
    <sheet name="sort" sheetId="8" r:id="rId2"/>
    <sheet name="Cities" sheetId="9" r:id="rId3"/>
    <sheet name="Schools" sheetId="11" r:id="rId4"/>
    <sheet name="Projects" sheetId="10" r:id="rId5"/>
  </sheets>
  <definedNames>
    <definedName name="_xlnm.Print_Area" localSheetId="0">entry!$A$1:$AB$169</definedName>
    <definedName name="_xlnm.Print_Area" localSheetId="3">Schools!$A$1:$AD$194</definedName>
    <definedName name="_xlnm.Print_Area" localSheetId="1">sort!#REF!</definedName>
    <definedName name="_xlnm.Print_Titles" localSheetId="2">Cities!$A:$H,Cities!$1:$7</definedName>
    <definedName name="_xlnm.Print_Titles" localSheetId="0">entry!$A:$H</definedName>
    <definedName name="_xlnm.Print_Titles" localSheetId="4">Projects!$A:$H,Projects!$1:$7</definedName>
    <definedName name="_xlnm.Print_Titles" localSheetId="3">Schools!$A:$H</definedName>
    <definedName name="_xlnm.Print_Titles" localSheetId="1">sort!#REF!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9" i="9" l="1"/>
  <c r="AA59" i="9"/>
  <c r="Z59" i="9"/>
  <c r="Y59" i="9"/>
  <c r="X59" i="9"/>
  <c r="W59" i="9"/>
  <c r="V59" i="9"/>
  <c r="U59" i="9"/>
  <c r="T59" i="9"/>
  <c r="S59" i="9"/>
  <c r="H59" i="9"/>
  <c r="T164" i="8"/>
  <c r="U164" i="8"/>
  <c r="V164" i="8"/>
  <c r="W164" i="8"/>
  <c r="X164" i="8"/>
  <c r="Y164" i="8"/>
  <c r="Z164" i="8"/>
  <c r="AA164" i="8"/>
  <c r="AB164" i="8"/>
  <c r="S164" i="8"/>
  <c r="H164" i="8"/>
  <c r="H63" i="9"/>
  <c r="T211" i="10" l="1"/>
  <c r="M211" i="10"/>
  <c r="K211" i="10"/>
  <c r="H211" i="10"/>
  <c r="G211" i="10"/>
  <c r="F211" i="10"/>
  <c r="E211" i="10"/>
  <c r="D211" i="10"/>
  <c r="C211" i="10"/>
  <c r="B211" i="10"/>
  <c r="A211" i="10"/>
  <c r="M210" i="10"/>
  <c r="H210" i="10"/>
  <c r="G210" i="10"/>
  <c r="F210" i="10"/>
  <c r="E210" i="10"/>
  <c r="D210" i="10"/>
  <c r="C210" i="10"/>
  <c r="B210" i="10"/>
  <c r="A210" i="10"/>
  <c r="W212" i="10"/>
  <c r="M212" i="10"/>
  <c r="H212" i="10"/>
  <c r="G212" i="10"/>
  <c r="F212" i="10"/>
  <c r="E212" i="10"/>
  <c r="D212" i="10"/>
  <c r="C212" i="10"/>
  <c r="B212" i="10"/>
  <c r="A212" i="10"/>
  <c r="X150" i="10"/>
  <c r="T150" i="10"/>
  <c r="O150" i="10"/>
  <c r="J150" i="10"/>
  <c r="H150" i="10"/>
  <c r="G150" i="10"/>
  <c r="F150" i="10"/>
  <c r="E150" i="10"/>
  <c r="D150" i="10"/>
  <c r="C150" i="10"/>
  <c r="B150" i="10"/>
  <c r="A150" i="10"/>
  <c r="W149" i="10"/>
  <c r="Q149" i="10"/>
  <c r="O149" i="10"/>
  <c r="H149" i="10"/>
  <c r="G149" i="10"/>
  <c r="F149" i="10"/>
  <c r="E149" i="10"/>
  <c r="D149" i="10"/>
  <c r="C149" i="10"/>
  <c r="B149" i="10"/>
  <c r="A149" i="10"/>
  <c r="T102" i="10"/>
  <c r="O102" i="10"/>
  <c r="K102" i="10"/>
  <c r="J102" i="10"/>
  <c r="H102" i="10"/>
  <c r="G102" i="10"/>
  <c r="F102" i="10"/>
  <c r="E102" i="10"/>
  <c r="D102" i="10"/>
  <c r="C102" i="10"/>
  <c r="B102" i="10"/>
  <c r="A102" i="10"/>
  <c r="P59" i="10"/>
  <c r="O59" i="10"/>
  <c r="J59" i="10"/>
  <c r="H59" i="10"/>
  <c r="G59" i="10"/>
  <c r="F59" i="10"/>
  <c r="E59" i="10"/>
  <c r="D59" i="10"/>
  <c r="C59" i="10"/>
  <c r="B59" i="10"/>
  <c r="A59" i="10"/>
  <c r="O48" i="10"/>
  <c r="N48" i="10"/>
  <c r="H48" i="10"/>
  <c r="G48" i="10"/>
  <c r="F48" i="10"/>
  <c r="E48" i="10"/>
  <c r="D48" i="10"/>
  <c r="C48" i="10"/>
  <c r="B48" i="10"/>
  <c r="A48" i="10"/>
  <c r="O29" i="10"/>
  <c r="H29" i="10"/>
  <c r="G29" i="10"/>
  <c r="F29" i="10"/>
  <c r="E29" i="10"/>
  <c r="D29" i="10"/>
  <c r="C29" i="10"/>
  <c r="B29" i="10"/>
  <c r="A29" i="10"/>
  <c r="Y163" i="1"/>
  <c r="Y59" i="10" s="1"/>
  <c r="W163" i="1"/>
  <c r="W59" i="10" s="1"/>
  <c r="Q163" i="1"/>
  <c r="AA163" i="1" s="1"/>
  <c r="AA59" i="10" s="1"/>
  <c r="P163" i="1"/>
  <c r="Z163" i="1" s="1"/>
  <c r="Z59" i="10" s="1"/>
  <c r="N163" i="1"/>
  <c r="X163" i="1" s="1"/>
  <c r="X59" i="10" s="1"/>
  <c r="L163" i="1"/>
  <c r="V163" i="1" s="1"/>
  <c r="V59" i="10" s="1"/>
  <c r="K163" i="1"/>
  <c r="U163" i="1" s="1"/>
  <c r="U59" i="10" s="1"/>
  <c r="J163" i="1"/>
  <c r="T163" i="1" s="1"/>
  <c r="T59" i="10" s="1"/>
  <c r="I163" i="1"/>
  <c r="H166" i="1"/>
  <c r="Y162" i="1"/>
  <c r="Y29" i="10" s="1"/>
  <c r="W162" i="1"/>
  <c r="W29" i="10" s="1"/>
  <c r="Q162" i="1"/>
  <c r="AA162" i="1" s="1"/>
  <c r="AA29" i="10" s="1"/>
  <c r="P162" i="1"/>
  <c r="Z162" i="1" s="1"/>
  <c r="Z29" i="10" s="1"/>
  <c r="N162" i="1"/>
  <c r="X162" i="1" s="1"/>
  <c r="X29" i="10" s="1"/>
  <c r="L162" i="1"/>
  <c r="V162" i="1" s="1"/>
  <c r="V29" i="10" s="1"/>
  <c r="K162" i="1"/>
  <c r="U162" i="1" s="1"/>
  <c r="U29" i="10" s="1"/>
  <c r="J162" i="1"/>
  <c r="T162" i="1" s="1"/>
  <c r="T29" i="10" s="1"/>
  <c r="I162" i="1"/>
  <c r="S162" i="1" s="1"/>
  <c r="S29" i="10" s="1"/>
  <c r="Y161" i="1"/>
  <c r="Y150" i="10" s="1"/>
  <c r="W161" i="1"/>
  <c r="W150" i="10" s="1"/>
  <c r="Q161" i="1"/>
  <c r="AA161" i="1" s="1"/>
  <c r="AA150" i="10" s="1"/>
  <c r="P161" i="1"/>
  <c r="Z161" i="1" s="1"/>
  <c r="Z150" i="10" s="1"/>
  <c r="N161" i="1"/>
  <c r="X161" i="1" s="1"/>
  <c r="L161" i="1"/>
  <c r="V161" i="1" s="1"/>
  <c r="V150" i="10" s="1"/>
  <c r="K161" i="1"/>
  <c r="U161" i="1" s="1"/>
  <c r="U150" i="10" s="1"/>
  <c r="J161" i="1"/>
  <c r="T161" i="1" s="1"/>
  <c r="I161" i="1"/>
  <c r="S161" i="1" s="1"/>
  <c r="S150" i="10" s="1"/>
  <c r="Y160" i="1"/>
  <c r="Y149" i="10" s="1"/>
  <c r="W160" i="1"/>
  <c r="Q160" i="1"/>
  <c r="AA160" i="1" s="1"/>
  <c r="AA149" i="10" s="1"/>
  <c r="P160" i="1"/>
  <c r="Z160" i="1" s="1"/>
  <c r="Z149" i="10" s="1"/>
  <c r="N160" i="1"/>
  <c r="X160" i="1" s="1"/>
  <c r="X149" i="10" s="1"/>
  <c r="L160" i="1"/>
  <c r="L149" i="10" s="1"/>
  <c r="K160" i="1"/>
  <c r="U160" i="1" s="1"/>
  <c r="U149" i="10" s="1"/>
  <c r="J160" i="1"/>
  <c r="T160" i="1" s="1"/>
  <c r="T149" i="10" s="1"/>
  <c r="I160" i="1"/>
  <c r="S160" i="1" s="1"/>
  <c r="S149" i="10" s="1"/>
  <c r="Y159" i="1"/>
  <c r="Y102" i="10" s="1"/>
  <c r="V159" i="1"/>
  <c r="V102" i="10" s="1"/>
  <c r="S159" i="1"/>
  <c r="S102" i="10" s="1"/>
  <c r="Q159" i="1"/>
  <c r="AA159" i="1" s="1"/>
  <c r="AA102" i="10" s="1"/>
  <c r="P159" i="1"/>
  <c r="Z159" i="1" s="1"/>
  <c r="Z102" i="10" s="1"/>
  <c r="N159" i="1"/>
  <c r="N102" i="10" s="1"/>
  <c r="M159" i="1"/>
  <c r="W159" i="1" s="1"/>
  <c r="W102" i="10" s="1"/>
  <c r="K159" i="1"/>
  <c r="U159" i="1" s="1"/>
  <c r="U102" i="10" s="1"/>
  <c r="J159" i="1"/>
  <c r="T159" i="1" s="1"/>
  <c r="I159" i="1"/>
  <c r="AA158" i="1"/>
  <c r="AA212" i="10" s="1"/>
  <c r="W158" i="1"/>
  <c r="Q158" i="1"/>
  <c r="Q212" i="10" s="1"/>
  <c r="P158" i="1"/>
  <c r="Z158" i="1" s="1"/>
  <c r="Z212" i="10" s="1"/>
  <c r="O158" i="1"/>
  <c r="Y158" i="1" s="1"/>
  <c r="Y212" i="10" s="1"/>
  <c r="N158" i="1"/>
  <c r="X158" i="1" s="1"/>
  <c r="X212" i="10" s="1"/>
  <c r="L158" i="1"/>
  <c r="V158" i="1" s="1"/>
  <c r="V212" i="10" s="1"/>
  <c r="K158" i="1"/>
  <c r="U158" i="1" s="1"/>
  <c r="U212" i="10" s="1"/>
  <c r="J158" i="1"/>
  <c r="T158" i="1" s="1"/>
  <c r="T212" i="10" s="1"/>
  <c r="I158" i="1"/>
  <c r="I212" i="10" s="1"/>
  <c r="W156" i="1"/>
  <c r="W211" i="10" s="1"/>
  <c r="T156" i="1"/>
  <c r="Q156" i="1"/>
  <c r="AA156" i="1" s="1"/>
  <c r="AA211" i="10" s="1"/>
  <c r="P156" i="1"/>
  <c r="Z156" i="1" s="1"/>
  <c r="Z211" i="10" s="1"/>
  <c r="O156" i="1"/>
  <c r="Y156" i="1" s="1"/>
  <c r="Y211" i="10" s="1"/>
  <c r="N156" i="1"/>
  <c r="X156" i="1" s="1"/>
  <c r="X211" i="10" s="1"/>
  <c r="L156" i="1"/>
  <c r="V156" i="1" s="1"/>
  <c r="V211" i="10" s="1"/>
  <c r="K156" i="1"/>
  <c r="U156" i="1" s="1"/>
  <c r="U211" i="10" s="1"/>
  <c r="J156" i="1"/>
  <c r="J211" i="10" s="1"/>
  <c r="I156" i="1"/>
  <c r="S156" i="1" s="1"/>
  <c r="S211" i="10" s="1"/>
  <c r="J212" i="10" l="1"/>
  <c r="J149" i="10"/>
  <c r="K149" i="10"/>
  <c r="J29" i="10"/>
  <c r="K59" i="10"/>
  <c r="N149" i="10"/>
  <c r="L150" i="10"/>
  <c r="N212" i="10"/>
  <c r="H213" i="10"/>
  <c r="O211" i="10"/>
  <c r="Q29" i="10"/>
  <c r="N59" i="10"/>
  <c r="Q102" i="10"/>
  <c r="N150" i="10"/>
  <c r="O212" i="10"/>
  <c r="I211" i="10"/>
  <c r="Q211" i="10"/>
  <c r="N211" i="10"/>
  <c r="P211" i="10"/>
  <c r="P212" i="10"/>
  <c r="P149" i="10"/>
  <c r="P150" i="10"/>
  <c r="P29" i="10"/>
  <c r="P102" i="10"/>
  <c r="Q150" i="10"/>
  <c r="Q59" i="10"/>
  <c r="X159" i="1"/>
  <c r="X102" i="10" s="1"/>
  <c r="R163" i="1"/>
  <c r="R59" i="10" s="1"/>
  <c r="N29" i="10"/>
  <c r="M102" i="10"/>
  <c r="V160" i="1"/>
  <c r="V149" i="10" s="1"/>
  <c r="L29" i="10"/>
  <c r="L211" i="10"/>
  <c r="L59" i="10"/>
  <c r="L212" i="10"/>
  <c r="R158" i="1"/>
  <c r="R212" i="10" s="1"/>
  <c r="K29" i="10"/>
  <c r="R159" i="1"/>
  <c r="R102" i="10" s="1"/>
  <c r="K150" i="10"/>
  <c r="K212" i="10"/>
  <c r="I149" i="10"/>
  <c r="I59" i="10"/>
  <c r="I150" i="10"/>
  <c r="S158" i="1"/>
  <c r="S212" i="10" s="1"/>
  <c r="I29" i="10"/>
  <c r="I102" i="10"/>
  <c r="S163" i="1"/>
  <c r="AB162" i="1"/>
  <c r="AB29" i="10" s="1"/>
  <c r="R162" i="1"/>
  <c r="R29" i="10" s="1"/>
  <c r="AB161" i="1"/>
  <c r="AB150" i="10" s="1"/>
  <c r="R161" i="1"/>
  <c r="R150" i="10" s="1"/>
  <c r="R160" i="1"/>
  <c r="R149" i="10" s="1"/>
  <c r="AB158" i="1"/>
  <c r="AB212" i="10" s="1"/>
  <c r="AB156" i="1"/>
  <c r="AB211" i="10" s="1"/>
  <c r="R156" i="1"/>
  <c r="R211" i="10" s="1"/>
  <c r="AB159" i="1" l="1"/>
  <c r="AB102" i="10" s="1"/>
  <c r="AB160" i="1"/>
  <c r="AB149" i="10" s="1"/>
  <c r="AB163" i="1"/>
  <c r="AB59" i="10" s="1"/>
  <c r="S59" i="10"/>
  <c r="A62" i="9" l="1"/>
  <c r="B62" i="9"/>
  <c r="C62" i="9"/>
  <c r="D62" i="9"/>
  <c r="E62" i="9"/>
  <c r="F62" i="9"/>
  <c r="G62" i="9"/>
  <c r="H62" i="9"/>
  <c r="M62" i="9"/>
  <c r="N62" i="9"/>
  <c r="O62" i="9"/>
  <c r="A64" i="9"/>
  <c r="B64" i="9"/>
  <c r="C64" i="9"/>
  <c r="D64" i="9"/>
  <c r="E64" i="9"/>
  <c r="F64" i="9"/>
  <c r="G64" i="9"/>
  <c r="H64" i="9"/>
  <c r="O64" i="9"/>
  <c r="A65" i="9"/>
  <c r="B65" i="9"/>
  <c r="C65" i="9"/>
  <c r="D65" i="9"/>
  <c r="E65" i="9"/>
  <c r="F65" i="9"/>
  <c r="G65" i="9"/>
  <c r="H65" i="9"/>
  <c r="N65" i="9"/>
  <c r="O65" i="9"/>
  <c r="A66" i="9"/>
  <c r="B66" i="9"/>
  <c r="C66" i="9"/>
  <c r="D66" i="9"/>
  <c r="E66" i="9"/>
  <c r="F66" i="9"/>
  <c r="G66" i="9"/>
  <c r="H66" i="9"/>
  <c r="O66" i="9"/>
  <c r="A70" i="9"/>
  <c r="B70" i="9"/>
  <c r="C70" i="9"/>
  <c r="D70" i="9"/>
  <c r="E70" i="9"/>
  <c r="F70" i="9"/>
  <c r="G70" i="9"/>
  <c r="H70" i="9"/>
  <c r="O70" i="9"/>
  <c r="A77" i="9"/>
  <c r="B77" i="9"/>
  <c r="C77" i="9"/>
  <c r="D77" i="9"/>
  <c r="E77" i="9"/>
  <c r="F77" i="9"/>
  <c r="G77" i="9"/>
  <c r="H77" i="9"/>
  <c r="O77" i="9"/>
  <c r="A78" i="9"/>
  <c r="B78" i="9"/>
  <c r="C78" i="9"/>
  <c r="D78" i="9"/>
  <c r="E78" i="9"/>
  <c r="F78" i="9"/>
  <c r="G78" i="9"/>
  <c r="H78" i="9"/>
  <c r="O78" i="9"/>
  <c r="A79" i="9"/>
  <c r="B79" i="9"/>
  <c r="C79" i="9"/>
  <c r="D79" i="9"/>
  <c r="E79" i="9"/>
  <c r="F79" i="9"/>
  <c r="G79" i="9"/>
  <c r="H79" i="9"/>
  <c r="O79" i="9"/>
  <c r="A80" i="9"/>
  <c r="B80" i="9"/>
  <c r="C80" i="9"/>
  <c r="D80" i="9"/>
  <c r="E80" i="9"/>
  <c r="F80" i="9"/>
  <c r="G80" i="9"/>
  <c r="H80" i="9"/>
  <c r="O80" i="9"/>
  <c r="A81" i="9"/>
  <c r="B81" i="9"/>
  <c r="C81" i="9"/>
  <c r="D81" i="9"/>
  <c r="E81" i="9"/>
  <c r="F81" i="9"/>
  <c r="G81" i="9"/>
  <c r="H81" i="9"/>
  <c r="O81" i="9"/>
  <c r="A67" i="9"/>
  <c r="B67" i="9"/>
  <c r="C67" i="9"/>
  <c r="D67" i="9"/>
  <c r="E67" i="9"/>
  <c r="F67" i="9"/>
  <c r="G67" i="9"/>
  <c r="H67" i="9"/>
  <c r="O67" i="9"/>
  <c r="A68" i="9"/>
  <c r="B68" i="9"/>
  <c r="C68" i="9"/>
  <c r="D68" i="9"/>
  <c r="E68" i="9"/>
  <c r="F68" i="9"/>
  <c r="G68" i="9"/>
  <c r="H68" i="9"/>
  <c r="O68" i="9"/>
  <c r="A69" i="9"/>
  <c r="B69" i="9"/>
  <c r="C69" i="9"/>
  <c r="D69" i="9"/>
  <c r="E69" i="9"/>
  <c r="F69" i="9"/>
  <c r="G69" i="9"/>
  <c r="H69" i="9"/>
  <c r="O69" i="9"/>
  <c r="A71" i="9"/>
  <c r="B71" i="9"/>
  <c r="C71" i="9"/>
  <c r="D71" i="9"/>
  <c r="E71" i="9"/>
  <c r="F71" i="9"/>
  <c r="G71" i="9"/>
  <c r="H71" i="9"/>
  <c r="N71" i="9"/>
  <c r="O71" i="9"/>
  <c r="A72" i="9"/>
  <c r="B72" i="9"/>
  <c r="C72" i="9"/>
  <c r="D72" i="9"/>
  <c r="E72" i="9"/>
  <c r="F72" i="9"/>
  <c r="G72" i="9"/>
  <c r="H72" i="9"/>
  <c r="O72" i="9"/>
  <c r="A73" i="9"/>
  <c r="B73" i="9"/>
  <c r="C73" i="9"/>
  <c r="D73" i="9"/>
  <c r="E73" i="9"/>
  <c r="F73" i="9"/>
  <c r="G73" i="9"/>
  <c r="H73" i="9"/>
  <c r="O73" i="9"/>
  <c r="A83" i="9"/>
  <c r="B83" i="9"/>
  <c r="C83" i="9"/>
  <c r="D83" i="9"/>
  <c r="E83" i="9"/>
  <c r="F83" i="9"/>
  <c r="G83" i="9"/>
  <c r="H83" i="9"/>
  <c r="O83" i="9"/>
  <c r="A85" i="9"/>
  <c r="B85" i="9"/>
  <c r="C85" i="9"/>
  <c r="D85" i="9"/>
  <c r="E85" i="9"/>
  <c r="F85" i="9"/>
  <c r="G85" i="9"/>
  <c r="H85" i="9"/>
  <c r="L85" i="9"/>
  <c r="O85" i="9"/>
  <c r="A86" i="9"/>
  <c r="B86" i="9"/>
  <c r="C86" i="9"/>
  <c r="D86" i="9"/>
  <c r="E86" i="9"/>
  <c r="F86" i="9"/>
  <c r="G86" i="9"/>
  <c r="H86" i="9"/>
  <c r="L86" i="9"/>
  <c r="O86" i="9"/>
  <c r="A74" i="9"/>
  <c r="B74" i="9"/>
  <c r="C74" i="9"/>
  <c r="D74" i="9"/>
  <c r="E74" i="9"/>
  <c r="F74" i="9"/>
  <c r="G74" i="9"/>
  <c r="H74" i="9"/>
  <c r="L74" i="9"/>
  <c r="O74" i="9"/>
  <c r="A75" i="9"/>
  <c r="B75" i="9"/>
  <c r="C75" i="9"/>
  <c r="D75" i="9"/>
  <c r="E75" i="9"/>
  <c r="F75" i="9"/>
  <c r="G75" i="9"/>
  <c r="H75" i="9"/>
  <c r="L75" i="9"/>
  <c r="O75" i="9"/>
  <c r="A87" i="9"/>
  <c r="B87" i="9"/>
  <c r="C87" i="9"/>
  <c r="D87" i="9"/>
  <c r="E87" i="9"/>
  <c r="F87" i="9"/>
  <c r="G87" i="9"/>
  <c r="H87" i="9"/>
  <c r="L87" i="9"/>
  <c r="O87" i="9"/>
  <c r="A76" i="9"/>
  <c r="B76" i="9"/>
  <c r="C76" i="9"/>
  <c r="D76" i="9"/>
  <c r="E76" i="9"/>
  <c r="F76" i="9"/>
  <c r="G76" i="9"/>
  <c r="H76" i="9"/>
  <c r="L76" i="9"/>
  <c r="O76" i="9"/>
  <c r="A88" i="9"/>
  <c r="B88" i="9"/>
  <c r="C88" i="9"/>
  <c r="D88" i="9"/>
  <c r="E88" i="9"/>
  <c r="F88" i="9"/>
  <c r="G88" i="9"/>
  <c r="H88" i="9"/>
  <c r="L88" i="9"/>
  <c r="O88" i="9"/>
  <c r="A89" i="9"/>
  <c r="B89" i="9"/>
  <c r="C89" i="9"/>
  <c r="D89" i="9"/>
  <c r="E89" i="9"/>
  <c r="F89" i="9"/>
  <c r="G89" i="9"/>
  <c r="H89" i="9"/>
  <c r="L89" i="9"/>
  <c r="O89" i="9"/>
  <c r="A90" i="9"/>
  <c r="B90" i="9"/>
  <c r="C90" i="9"/>
  <c r="D90" i="9"/>
  <c r="E90" i="9"/>
  <c r="F90" i="9"/>
  <c r="G90" i="9"/>
  <c r="H90" i="9"/>
  <c r="L90" i="9"/>
  <c r="O90" i="9"/>
  <c r="A91" i="9"/>
  <c r="B91" i="9"/>
  <c r="C91" i="9"/>
  <c r="D91" i="9"/>
  <c r="E91" i="9"/>
  <c r="F91" i="9"/>
  <c r="G91" i="9"/>
  <c r="H91" i="9"/>
  <c r="L91" i="9"/>
  <c r="O91" i="9"/>
  <c r="A92" i="9"/>
  <c r="B92" i="9"/>
  <c r="C92" i="9"/>
  <c r="D92" i="9"/>
  <c r="E92" i="9"/>
  <c r="F92" i="9"/>
  <c r="G92" i="9"/>
  <c r="H92" i="9"/>
  <c r="A84" i="9"/>
  <c r="B84" i="9"/>
  <c r="C84" i="9"/>
  <c r="D84" i="9"/>
  <c r="E84" i="9"/>
  <c r="F84" i="9"/>
  <c r="G84" i="9"/>
  <c r="H84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102" i="9"/>
  <c r="B102" i="9"/>
  <c r="C102" i="9"/>
  <c r="D102" i="9"/>
  <c r="E102" i="9"/>
  <c r="F102" i="9"/>
  <c r="G102" i="9"/>
  <c r="H102" i="9"/>
  <c r="N102" i="9"/>
  <c r="O102" i="9"/>
  <c r="P102" i="9"/>
  <c r="A103" i="9"/>
  <c r="B103" i="9"/>
  <c r="C103" i="9"/>
  <c r="D103" i="9"/>
  <c r="E103" i="9"/>
  <c r="F103" i="9"/>
  <c r="G103" i="9"/>
  <c r="H103" i="9"/>
  <c r="N103" i="9"/>
  <c r="O103" i="9"/>
  <c r="A104" i="9"/>
  <c r="B104" i="9"/>
  <c r="C104" i="9"/>
  <c r="D104" i="9"/>
  <c r="E104" i="9"/>
  <c r="F104" i="9"/>
  <c r="G104" i="9"/>
  <c r="H104" i="9"/>
  <c r="O104" i="9"/>
  <c r="A105" i="9"/>
  <c r="B105" i="9"/>
  <c r="C105" i="9"/>
  <c r="D105" i="9"/>
  <c r="E105" i="9"/>
  <c r="F105" i="9"/>
  <c r="G105" i="9"/>
  <c r="H105" i="9"/>
  <c r="O105" i="9"/>
  <c r="H95" i="9" l="1"/>
  <c r="Y157" i="1" l="1"/>
  <c r="Y48" i="10" s="1"/>
  <c r="X157" i="1"/>
  <c r="X48" i="10" s="1"/>
  <c r="W157" i="1"/>
  <c r="W48" i="10" s="1"/>
  <c r="Q157" i="1"/>
  <c r="P157" i="1"/>
  <c r="P48" i="10" s="1"/>
  <c r="L157" i="1"/>
  <c r="K157" i="1"/>
  <c r="J157" i="1"/>
  <c r="I157" i="1"/>
  <c r="W155" i="1"/>
  <c r="W210" i="10" s="1"/>
  <c r="W213" i="10" s="1"/>
  <c r="Q155" i="1"/>
  <c r="P155" i="1"/>
  <c r="P210" i="10" s="1"/>
  <c r="O155" i="1"/>
  <c r="N155" i="1"/>
  <c r="N210" i="10" s="1"/>
  <c r="L155" i="1"/>
  <c r="K155" i="1"/>
  <c r="J155" i="1"/>
  <c r="I155" i="1"/>
  <c r="Y155" i="1" l="1"/>
  <c r="Y210" i="10" s="1"/>
  <c r="Y213" i="10" s="1"/>
  <c r="O210" i="10"/>
  <c r="Z155" i="1"/>
  <c r="Z210" i="10" s="1"/>
  <c r="Z213" i="10" s="1"/>
  <c r="Z157" i="1"/>
  <c r="Z48" i="10" s="1"/>
  <c r="AA155" i="1"/>
  <c r="AA210" i="10" s="1"/>
  <c r="AA213" i="10" s="1"/>
  <c r="Q210" i="10"/>
  <c r="AA157" i="1"/>
  <c r="AA48" i="10" s="1"/>
  <c r="Q48" i="10"/>
  <c r="X155" i="1"/>
  <c r="X210" i="10" s="1"/>
  <c r="X213" i="10" s="1"/>
  <c r="T155" i="1"/>
  <c r="T210" i="10" s="1"/>
  <c r="T213" i="10" s="1"/>
  <c r="J210" i="10"/>
  <c r="T157" i="1"/>
  <c r="T48" i="10" s="1"/>
  <c r="J48" i="10"/>
  <c r="V157" i="1"/>
  <c r="V48" i="10" s="1"/>
  <c r="L48" i="10"/>
  <c r="V155" i="1"/>
  <c r="V210" i="10" s="1"/>
  <c r="V213" i="10" s="1"/>
  <c r="L210" i="10"/>
  <c r="U157" i="1"/>
  <c r="U48" i="10" s="1"/>
  <c r="K48" i="10"/>
  <c r="U155" i="1"/>
  <c r="U210" i="10" s="1"/>
  <c r="U213" i="10" s="1"/>
  <c r="K210" i="10"/>
  <c r="R155" i="1"/>
  <c r="R210" i="10" s="1"/>
  <c r="I210" i="10"/>
  <c r="S157" i="1"/>
  <c r="S48" i="10" s="1"/>
  <c r="I48" i="10"/>
  <c r="S155" i="1"/>
  <c r="R157" i="1"/>
  <c r="R48" i="10" s="1"/>
  <c r="I132" i="1"/>
  <c r="AB157" i="1" l="1"/>
  <c r="AB48" i="10" s="1"/>
  <c r="AB155" i="1"/>
  <c r="AB210" i="10" s="1"/>
  <c r="AB213" i="10" s="1"/>
  <c r="S210" i="10"/>
  <c r="S213" i="10" s="1"/>
  <c r="O155" i="11"/>
  <c r="M155" i="11"/>
  <c r="H155" i="11"/>
  <c r="G155" i="11"/>
  <c r="F155" i="11"/>
  <c r="E155" i="11"/>
  <c r="D155" i="11"/>
  <c r="C155" i="11"/>
  <c r="B155" i="11"/>
  <c r="A155" i="11"/>
  <c r="O154" i="11"/>
  <c r="L154" i="11"/>
  <c r="H154" i="11"/>
  <c r="G154" i="11"/>
  <c r="F154" i="11"/>
  <c r="E154" i="11"/>
  <c r="D154" i="11"/>
  <c r="C154" i="11"/>
  <c r="B154" i="11"/>
  <c r="A154" i="11"/>
  <c r="O153" i="11"/>
  <c r="L153" i="11"/>
  <c r="H153" i="11"/>
  <c r="G153" i="11"/>
  <c r="F153" i="11"/>
  <c r="E153" i="11"/>
  <c r="D153" i="11"/>
  <c r="C153" i="11"/>
  <c r="B153" i="11"/>
  <c r="A153" i="11"/>
  <c r="O128" i="11"/>
  <c r="L128" i="11"/>
  <c r="H128" i="11"/>
  <c r="G128" i="11"/>
  <c r="F128" i="11"/>
  <c r="E128" i="11"/>
  <c r="D128" i="11"/>
  <c r="C128" i="11"/>
  <c r="B128" i="11"/>
  <c r="A128" i="11"/>
  <c r="O65" i="11" l="1"/>
  <c r="M65" i="11"/>
  <c r="H65" i="11"/>
  <c r="G65" i="11"/>
  <c r="F65" i="11"/>
  <c r="E65" i="11"/>
  <c r="D65" i="11"/>
  <c r="C65" i="11"/>
  <c r="B65" i="11"/>
  <c r="A65" i="11"/>
  <c r="M64" i="11"/>
  <c r="H64" i="11"/>
  <c r="G64" i="11"/>
  <c r="F64" i="11"/>
  <c r="E64" i="11"/>
  <c r="D64" i="11"/>
  <c r="C64" i="11"/>
  <c r="B64" i="11"/>
  <c r="A64" i="11"/>
  <c r="M63" i="11"/>
  <c r="H63" i="11"/>
  <c r="G63" i="11"/>
  <c r="F63" i="11"/>
  <c r="E63" i="11"/>
  <c r="D63" i="11"/>
  <c r="C63" i="11"/>
  <c r="B63" i="11"/>
  <c r="A63" i="11"/>
  <c r="O62" i="11"/>
  <c r="M62" i="11"/>
  <c r="H62" i="11"/>
  <c r="G62" i="11"/>
  <c r="F62" i="11"/>
  <c r="E62" i="11"/>
  <c r="D62" i="11"/>
  <c r="C62" i="11"/>
  <c r="B62" i="11"/>
  <c r="A62" i="11"/>
  <c r="H177" i="9"/>
  <c r="G177" i="9"/>
  <c r="F177" i="9"/>
  <c r="E177" i="9"/>
  <c r="D177" i="9"/>
  <c r="C177" i="9"/>
  <c r="B177" i="9"/>
  <c r="A177" i="9"/>
  <c r="H176" i="9"/>
  <c r="G176" i="9"/>
  <c r="F176" i="9"/>
  <c r="E176" i="9"/>
  <c r="D176" i="9"/>
  <c r="C176" i="9"/>
  <c r="B176" i="9"/>
  <c r="A176" i="9"/>
  <c r="O130" i="9"/>
  <c r="H130" i="9"/>
  <c r="G130" i="9"/>
  <c r="F130" i="9"/>
  <c r="E130" i="9"/>
  <c r="D130" i="9"/>
  <c r="C130" i="9"/>
  <c r="B130" i="9"/>
  <c r="A130" i="9"/>
  <c r="O116" i="10"/>
  <c r="L116" i="10"/>
  <c r="H116" i="10"/>
  <c r="G116" i="10"/>
  <c r="F116" i="10"/>
  <c r="E116" i="10"/>
  <c r="D116" i="10"/>
  <c r="C116" i="10"/>
  <c r="B116" i="10"/>
  <c r="A116" i="10"/>
  <c r="M206" i="10"/>
  <c r="H206" i="10"/>
  <c r="G206" i="10"/>
  <c r="F206" i="10"/>
  <c r="E206" i="10"/>
  <c r="D206" i="10"/>
  <c r="C206" i="10"/>
  <c r="B206" i="10"/>
  <c r="A206" i="10"/>
  <c r="M205" i="10"/>
  <c r="H205" i="10"/>
  <c r="G205" i="10"/>
  <c r="F205" i="10"/>
  <c r="E205" i="10"/>
  <c r="D205" i="10"/>
  <c r="C205" i="10"/>
  <c r="B205" i="10"/>
  <c r="A205" i="10"/>
  <c r="O148" i="10"/>
  <c r="H148" i="10"/>
  <c r="G148" i="10"/>
  <c r="F148" i="10"/>
  <c r="E148" i="10"/>
  <c r="D148" i="10"/>
  <c r="C148" i="10"/>
  <c r="B148" i="10"/>
  <c r="A148" i="10"/>
  <c r="O120" i="10"/>
  <c r="L120" i="10"/>
  <c r="H120" i="10"/>
  <c r="H121" i="10" s="1"/>
  <c r="G120" i="10"/>
  <c r="F120" i="10"/>
  <c r="E120" i="10"/>
  <c r="D120" i="10"/>
  <c r="C120" i="10"/>
  <c r="B120" i="10"/>
  <c r="A120" i="10"/>
  <c r="A91" i="10"/>
  <c r="B91" i="10"/>
  <c r="C91" i="10"/>
  <c r="D91" i="10"/>
  <c r="E91" i="10"/>
  <c r="F91" i="10"/>
  <c r="G91" i="10"/>
  <c r="H91" i="10"/>
  <c r="L91" i="10"/>
  <c r="O91" i="10"/>
  <c r="O47" i="10"/>
  <c r="H47" i="10"/>
  <c r="G47" i="10"/>
  <c r="F47" i="10"/>
  <c r="E47" i="10"/>
  <c r="D47" i="10"/>
  <c r="C47" i="10"/>
  <c r="B47" i="10"/>
  <c r="A47" i="10"/>
  <c r="P50" i="1"/>
  <c r="P87" i="1"/>
  <c r="P94" i="1"/>
  <c r="P111" i="1"/>
  <c r="P118" i="1"/>
  <c r="P125" i="1"/>
  <c r="P126" i="1"/>
  <c r="P135" i="1"/>
  <c r="P154" i="1"/>
  <c r="P47" i="10" s="1"/>
  <c r="P65" i="11" l="1"/>
  <c r="O28" i="10"/>
  <c r="H28" i="10"/>
  <c r="G28" i="10"/>
  <c r="F28" i="10"/>
  <c r="E28" i="10"/>
  <c r="D28" i="10"/>
  <c r="C28" i="10"/>
  <c r="B28" i="10"/>
  <c r="A28" i="10"/>
  <c r="Z154" i="1"/>
  <c r="Y154" i="1"/>
  <c r="W154" i="1"/>
  <c r="Q154" i="1"/>
  <c r="N154" i="1"/>
  <c r="L154" i="1"/>
  <c r="V154" i="1" s="1"/>
  <c r="K154" i="1"/>
  <c r="U154" i="1" s="1"/>
  <c r="J154" i="1"/>
  <c r="I154" i="1"/>
  <c r="Y153" i="1"/>
  <c r="Y155" i="11" s="1"/>
  <c r="W153" i="1"/>
  <c r="W155" i="11" s="1"/>
  <c r="Q153" i="1"/>
  <c r="Q28" i="10" s="1"/>
  <c r="P153" i="1"/>
  <c r="N153" i="1"/>
  <c r="L153" i="1"/>
  <c r="K153" i="1"/>
  <c r="K28" i="10" s="1"/>
  <c r="J153" i="1"/>
  <c r="J28" i="10" s="1"/>
  <c r="I153" i="1"/>
  <c r="W151" i="1"/>
  <c r="Q151" i="1"/>
  <c r="P151" i="1"/>
  <c r="O151" i="1"/>
  <c r="N151" i="1"/>
  <c r="L151" i="1"/>
  <c r="K151" i="1"/>
  <c r="J151" i="1"/>
  <c r="I151" i="1"/>
  <c r="W152" i="1"/>
  <c r="Q152" i="1"/>
  <c r="P152" i="1"/>
  <c r="O152" i="1"/>
  <c r="N152" i="1"/>
  <c r="L152" i="1"/>
  <c r="K152" i="1"/>
  <c r="J152" i="1"/>
  <c r="I152" i="1"/>
  <c r="Y150" i="1"/>
  <c r="W150" i="1"/>
  <c r="Q150" i="1"/>
  <c r="P150" i="1"/>
  <c r="N150" i="1"/>
  <c r="L150" i="1"/>
  <c r="K150" i="1"/>
  <c r="J150" i="1"/>
  <c r="I150" i="1"/>
  <c r="Y149" i="1"/>
  <c r="Y94" i="9" s="1"/>
  <c r="V149" i="1"/>
  <c r="V94" i="9" s="1"/>
  <c r="Q149" i="1"/>
  <c r="P149" i="1"/>
  <c r="N149" i="1"/>
  <c r="M149" i="1"/>
  <c r="K149" i="1"/>
  <c r="J149" i="1"/>
  <c r="I149" i="1"/>
  <c r="Y148" i="1"/>
  <c r="Y93" i="9" s="1"/>
  <c r="V148" i="1"/>
  <c r="V93" i="9" s="1"/>
  <c r="Q148" i="1"/>
  <c r="P148" i="1"/>
  <c r="N148" i="1"/>
  <c r="M148" i="1"/>
  <c r="K148" i="1"/>
  <c r="J148" i="1"/>
  <c r="I148" i="1"/>
  <c r="Y106" i="1"/>
  <c r="Y83" i="9" s="1"/>
  <c r="V106" i="1"/>
  <c r="V83" i="9" s="1"/>
  <c r="Q106" i="1"/>
  <c r="Q83" i="9" s="1"/>
  <c r="P106" i="1"/>
  <c r="P83" i="9" s="1"/>
  <c r="N106" i="1"/>
  <c r="M106" i="1"/>
  <c r="M83" i="9" s="1"/>
  <c r="K106" i="1"/>
  <c r="K83" i="9" s="1"/>
  <c r="J106" i="1"/>
  <c r="J83" i="9" s="1"/>
  <c r="I106" i="1"/>
  <c r="I83" i="9" s="1"/>
  <c r="Y152" i="1" l="1"/>
  <c r="O64" i="11"/>
  <c r="O206" i="10"/>
  <c r="W176" i="9"/>
  <c r="W205" i="10"/>
  <c r="W63" i="11"/>
  <c r="Y151" i="1"/>
  <c r="O63" i="11"/>
  <c r="O205" i="10"/>
  <c r="X150" i="1"/>
  <c r="N148" i="10"/>
  <c r="N130" i="9"/>
  <c r="N62" i="11"/>
  <c r="X151" i="1"/>
  <c r="N63" i="11"/>
  <c r="N205" i="10"/>
  <c r="X106" i="1"/>
  <c r="X83" i="9" s="1"/>
  <c r="N83" i="9"/>
  <c r="N128" i="11"/>
  <c r="N116" i="10"/>
  <c r="X149" i="1"/>
  <c r="X94" i="9" s="1"/>
  <c r="N154" i="11"/>
  <c r="N120" i="10"/>
  <c r="X148" i="1"/>
  <c r="X93" i="9" s="1"/>
  <c r="N153" i="11"/>
  <c r="N91" i="10"/>
  <c r="W28" i="10"/>
  <c r="Y28" i="10"/>
  <c r="Q62" i="11"/>
  <c r="Q130" i="9"/>
  <c r="Q148" i="10"/>
  <c r="AA150" i="1"/>
  <c r="AA148" i="10" s="1"/>
  <c r="AA152" i="1"/>
  <c r="AA64" i="11" s="1"/>
  <c r="Q64" i="11"/>
  <c r="Q206" i="10"/>
  <c r="Q128" i="11"/>
  <c r="Q116" i="10"/>
  <c r="AA151" i="1"/>
  <c r="Q205" i="10"/>
  <c r="Q63" i="11"/>
  <c r="AA153" i="1"/>
  <c r="Q155" i="11"/>
  <c r="AA154" i="1"/>
  <c r="Q47" i="10"/>
  <c r="Q65" i="11"/>
  <c r="AA148" i="1"/>
  <c r="AA91" i="10" s="1"/>
  <c r="Q153" i="11"/>
  <c r="Q91" i="10"/>
  <c r="AA106" i="1"/>
  <c r="AA83" i="9" s="1"/>
  <c r="AA149" i="1"/>
  <c r="Q154" i="11"/>
  <c r="Q120" i="10"/>
  <c r="Z151" i="1"/>
  <c r="P205" i="10"/>
  <c r="P63" i="11"/>
  <c r="Z150" i="1"/>
  <c r="Z62" i="11" s="1"/>
  <c r="P62" i="11"/>
  <c r="P130" i="9"/>
  <c r="P148" i="10"/>
  <c r="Z152" i="1"/>
  <c r="Z177" i="9" s="1"/>
  <c r="P64" i="11"/>
  <c r="P206" i="10"/>
  <c r="P128" i="11"/>
  <c r="P116" i="10"/>
  <c r="Z153" i="1"/>
  <c r="P155" i="11"/>
  <c r="Z148" i="1"/>
  <c r="Z93" i="9" s="1"/>
  <c r="P153" i="11"/>
  <c r="P91" i="10"/>
  <c r="P28" i="10"/>
  <c r="Z106" i="1"/>
  <c r="Z83" i="9" s="1"/>
  <c r="P154" i="11"/>
  <c r="P120" i="10"/>
  <c r="X152" i="1"/>
  <c r="X177" i="9" s="1"/>
  <c r="N64" i="11"/>
  <c r="N206" i="10"/>
  <c r="X153" i="1"/>
  <c r="N155" i="11"/>
  <c r="X154" i="1"/>
  <c r="X65" i="11" s="1"/>
  <c r="N65" i="11"/>
  <c r="N47" i="10"/>
  <c r="N28" i="10"/>
  <c r="W149" i="1"/>
  <c r="M154" i="11"/>
  <c r="M120" i="10"/>
  <c r="W148" i="1"/>
  <c r="W93" i="9" s="1"/>
  <c r="M153" i="11"/>
  <c r="M91" i="10"/>
  <c r="W106" i="1"/>
  <c r="W83" i="9" s="1"/>
  <c r="M128" i="11"/>
  <c r="M116" i="10"/>
  <c r="V150" i="1"/>
  <c r="V148" i="10" s="1"/>
  <c r="L130" i="9"/>
  <c r="L148" i="10"/>
  <c r="L62" i="11"/>
  <c r="V152" i="1"/>
  <c r="V64" i="11" s="1"/>
  <c r="L206" i="10"/>
  <c r="L64" i="11"/>
  <c r="V151" i="1"/>
  <c r="L205" i="10"/>
  <c r="L63" i="11"/>
  <c r="V153" i="1"/>
  <c r="L155" i="11"/>
  <c r="L65" i="11"/>
  <c r="L47" i="10"/>
  <c r="L28" i="10"/>
  <c r="U150" i="1"/>
  <c r="U148" i="10" s="1"/>
  <c r="K62" i="11"/>
  <c r="K148" i="10"/>
  <c r="K130" i="9"/>
  <c r="U153" i="1"/>
  <c r="K155" i="11"/>
  <c r="U148" i="1"/>
  <c r="K153" i="11"/>
  <c r="K91" i="10"/>
  <c r="U149" i="1"/>
  <c r="K154" i="11"/>
  <c r="K120" i="10"/>
  <c r="U152" i="1"/>
  <c r="U206" i="10" s="1"/>
  <c r="K64" i="11"/>
  <c r="K206" i="10"/>
  <c r="U106" i="1"/>
  <c r="U83" i="9" s="1"/>
  <c r="K128" i="11"/>
  <c r="K116" i="10"/>
  <c r="U151" i="1"/>
  <c r="K205" i="10"/>
  <c r="K63" i="11"/>
  <c r="K65" i="11"/>
  <c r="K47" i="10"/>
  <c r="T148" i="1"/>
  <c r="T153" i="11" s="1"/>
  <c r="J153" i="11"/>
  <c r="J91" i="10"/>
  <c r="T152" i="1"/>
  <c r="T206" i="10" s="1"/>
  <c r="J206" i="10"/>
  <c r="J64" i="11"/>
  <c r="T149" i="1"/>
  <c r="T94" i="9" s="1"/>
  <c r="J154" i="11"/>
  <c r="J120" i="10"/>
  <c r="T150" i="1"/>
  <c r="T62" i="11" s="1"/>
  <c r="J148" i="10"/>
  <c r="J130" i="9"/>
  <c r="J62" i="11"/>
  <c r="T106" i="1"/>
  <c r="T83" i="9" s="1"/>
  <c r="J128" i="11"/>
  <c r="J116" i="10"/>
  <c r="T151" i="1"/>
  <c r="J205" i="10"/>
  <c r="J63" i="11"/>
  <c r="T153" i="1"/>
  <c r="J155" i="11"/>
  <c r="T154" i="1"/>
  <c r="T47" i="10" s="1"/>
  <c r="J47" i="10"/>
  <c r="J65" i="11"/>
  <c r="S148" i="1"/>
  <c r="S153" i="11" s="1"/>
  <c r="I153" i="11"/>
  <c r="I91" i="10"/>
  <c r="R154" i="1"/>
  <c r="I47" i="10"/>
  <c r="I65" i="11"/>
  <c r="S149" i="1"/>
  <c r="S94" i="9" s="1"/>
  <c r="I154" i="11"/>
  <c r="I120" i="10"/>
  <c r="I62" i="11"/>
  <c r="I130" i="9"/>
  <c r="I148" i="10"/>
  <c r="S153" i="1"/>
  <c r="I155" i="11"/>
  <c r="S152" i="1"/>
  <c r="I64" i="11"/>
  <c r="I206" i="10"/>
  <c r="I28" i="10"/>
  <c r="S106" i="1"/>
  <c r="S83" i="9" s="1"/>
  <c r="I128" i="11"/>
  <c r="I116" i="10"/>
  <c r="S151" i="1"/>
  <c r="I205" i="10"/>
  <c r="I63" i="11"/>
  <c r="S154" i="1"/>
  <c r="S65" i="11" s="1"/>
  <c r="Z64" i="11"/>
  <c r="W177" i="9"/>
  <c r="W206" i="10"/>
  <c r="W64" i="11"/>
  <c r="V177" i="9"/>
  <c r="Y177" i="9"/>
  <c r="Y206" i="10"/>
  <c r="Y64" i="11"/>
  <c r="T64" i="11"/>
  <c r="Y130" i="9"/>
  <c r="Y62" i="11"/>
  <c r="Y148" i="10"/>
  <c r="W148" i="10"/>
  <c r="W130" i="9"/>
  <c r="W62" i="11"/>
  <c r="X130" i="9"/>
  <c r="X62" i="11"/>
  <c r="X148" i="10"/>
  <c r="V128" i="11"/>
  <c r="V116" i="10"/>
  <c r="Y128" i="11"/>
  <c r="Y116" i="10"/>
  <c r="X116" i="10"/>
  <c r="V154" i="11"/>
  <c r="V120" i="10"/>
  <c r="V121" i="10" s="1"/>
  <c r="Y154" i="11"/>
  <c r="Y120" i="10"/>
  <c r="Y121" i="10" s="1"/>
  <c r="X154" i="11"/>
  <c r="Y153" i="11"/>
  <c r="Y91" i="10"/>
  <c r="V153" i="11"/>
  <c r="V91" i="10"/>
  <c r="W153" i="11"/>
  <c r="V65" i="11"/>
  <c r="V47" i="10"/>
  <c r="W65" i="11"/>
  <c r="W47" i="10"/>
  <c r="Y65" i="11"/>
  <c r="Y47" i="10"/>
  <c r="Z65" i="11"/>
  <c r="Z47" i="10"/>
  <c r="AA65" i="11"/>
  <c r="AA47" i="10"/>
  <c r="U47" i="10"/>
  <c r="U65" i="11"/>
  <c r="R153" i="1"/>
  <c r="R150" i="1"/>
  <c r="R148" i="1"/>
  <c r="R93" i="9" s="1"/>
  <c r="R149" i="1"/>
  <c r="R94" i="9" s="1"/>
  <c r="R106" i="1"/>
  <c r="R83" i="9" s="1"/>
  <c r="R152" i="1"/>
  <c r="R151" i="1"/>
  <c r="S150" i="1"/>
  <c r="Z149" i="1"/>
  <c r="Z94" i="9" s="1"/>
  <c r="P71" i="1"/>
  <c r="P68" i="1"/>
  <c r="P49" i="1"/>
  <c r="P46" i="1"/>
  <c r="P60" i="1"/>
  <c r="P40" i="1"/>
  <c r="P15" i="1"/>
  <c r="P16" i="1"/>
  <c r="P17" i="1"/>
  <c r="P18" i="1"/>
  <c r="P21" i="1"/>
  <c r="P24" i="1"/>
  <c r="P25" i="1"/>
  <c r="P27" i="1"/>
  <c r="Z206" i="10" l="1"/>
  <c r="Y176" i="9"/>
  <c r="Y205" i="10"/>
  <c r="Y63" i="11"/>
  <c r="T154" i="11"/>
  <c r="V206" i="10"/>
  <c r="X205" i="10"/>
  <c r="X176" i="9"/>
  <c r="X63" i="11"/>
  <c r="Z116" i="10"/>
  <c r="Z128" i="11"/>
  <c r="AA62" i="11"/>
  <c r="AA130" i="9"/>
  <c r="X128" i="11"/>
  <c r="X91" i="10"/>
  <c r="X153" i="11"/>
  <c r="X47" i="10"/>
  <c r="T65" i="11"/>
  <c r="V62" i="11"/>
  <c r="S116" i="10"/>
  <c r="U130" i="9"/>
  <c r="S128" i="11"/>
  <c r="S120" i="10"/>
  <c r="S121" i="10" s="1"/>
  <c r="X120" i="10"/>
  <c r="X121" i="10" s="1"/>
  <c r="T177" i="9"/>
  <c r="AA177" i="9"/>
  <c r="AA206" i="10"/>
  <c r="U177" i="9"/>
  <c r="U64" i="11"/>
  <c r="U62" i="11"/>
  <c r="V130" i="9"/>
  <c r="U116" i="10"/>
  <c r="W116" i="10"/>
  <c r="T128" i="11"/>
  <c r="U128" i="11"/>
  <c r="AA128" i="11"/>
  <c r="AA120" i="10"/>
  <c r="AA121" i="10" s="1"/>
  <c r="AA94" i="9"/>
  <c r="W120" i="10"/>
  <c r="W121" i="10" s="1"/>
  <c r="W94" i="9"/>
  <c r="AA154" i="11"/>
  <c r="W154" i="11"/>
  <c r="T120" i="10"/>
  <c r="T121" i="10" s="1"/>
  <c r="U154" i="11"/>
  <c r="U94" i="9"/>
  <c r="T91" i="10"/>
  <c r="T93" i="9"/>
  <c r="U153" i="11"/>
  <c r="U93" i="9"/>
  <c r="S91" i="10"/>
  <c r="S93" i="9"/>
  <c r="Z91" i="10"/>
  <c r="Z153" i="11"/>
  <c r="AB148" i="1"/>
  <c r="AB93" i="9" s="1"/>
  <c r="AA93" i="9"/>
  <c r="W91" i="10"/>
  <c r="AA155" i="11"/>
  <c r="AA28" i="10"/>
  <c r="AA153" i="11"/>
  <c r="AA176" i="9"/>
  <c r="AA205" i="10"/>
  <c r="AA63" i="11"/>
  <c r="AA116" i="10"/>
  <c r="Z205" i="10"/>
  <c r="Z176" i="9"/>
  <c r="Z63" i="11"/>
  <c r="Z130" i="9"/>
  <c r="Z148" i="10"/>
  <c r="AB152" i="1"/>
  <c r="AB206" i="10" s="1"/>
  <c r="Z155" i="11"/>
  <c r="Z28" i="10"/>
  <c r="X64" i="11"/>
  <c r="X206" i="10"/>
  <c r="X155" i="11"/>
  <c r="X28" i="10"/>
  <c r="W128" i="11"/>
  <c r="V63" i="11"/>
  <c r="V205" i="10"/>
  <c r="V176" i="9"/>
  <c r="AB151" i="1"/>
  <c r="AB176" i="9" s="1"/>
  <c r="V155" i="11"/>
  <c r="V28" i="10"/>
  <c r="AB153" i="1"/>
  <c r="AB155" i="11" s="1"/>
  <c r="U176" i="9"/>
  <c r="U63" i="11"/>
  <c r="U205" i="10"/>
  <c r="U91" i="10"/>
  <c r="U155" i="11"/>
  <c r="U28" i="10"/>
  <c r="U120" i="10"/>
  <c r="U121" i="10" s="1"/>
  <c r="AB106" i="1"/>
  <c r="AB83" i="9" s="1"/>
  <c r="T116" i="10"/>
  <c r="T148" i="10"/>
  <c r="T155" i="11"/>
  <c r="T28" i="10"/>
  <c r="T130" i="9"/>
  <c r="T205" i="10"/>
  <c r="T63" i="11"/>
  <c r="T176" i="9"/>
  <c r="R154" i="11"/>
  <c r="R120" i="10"/>
  <c r="S154" i="11"/>
  <c r="R153" i="11"/>
  <c r="R91" i="10"/>
  <c r="R205" i="10"/>
  <c r="R176" i="9"/>
  <c r="R63" i="11"/>
  <c r="R62" i="11"/>
  <c r="R130" i="9"/>
  <c r="R148" i="10"/>
  <c r="S64" i="11"/>
  <c r="S155" i="11"/>
  <c r="S28" i="10"/>
  <c r="R206" i="10"/>
  <c r="R64" i="11"/>
  <c r="R177" i="9"/>
  <c r="R155" i="11"/>
  <c r="R28" i="10"/>
  <c r="S177" i="9"/>
  <c r="S206" i="10"/>
  <c r="R65" i="11"/>
  <c r="R47" i="10"/>
  <c r="AB154" i="1"/>
  <c r="AB65" i="11" s="1"/>
  <c r="S47" i="10"/>
  <c r="R128" i="11"/>
  <c r="R116" i="10"/>
  <c r="S205" i="10"/>
  <c r="S176" i="9"/>
  <c r="S63" i="11"/>
  <c r="AB150" i="1"/>
  <c r="S130" i="9"/>
  <c r="S62" i="11"/>
  <c r="S148" i="10"/>
  <c r="AB149" i="1"/>
  <c r="AB94" i="9" s="1"/>
  <c r="Z154" i="11"/>
  <c r="Z120" i="10"/>
  <c r="Z121" i="10" s="1"/>
  <c r="AB64" i="11" l="1"/>
  <c r="AB91" i="10"/>
  <c r="AB153" i="11"/>
  <c r="AB177" i="9"/>
  <c r="AB205" i="10"/>
  <c r="AB63" i="11"/>
  <c r="AB128" i="11"/>
  <c r="AB28" i="10"/>
  <c r="AB47" i="10"/>
  <c r="AB116" i="10"/>
  <c r="AB62" i="11"/>
  <c r="AB148" i="10"/>
  <c r="AB130" i="9"/>
  <c r="AB154" i="11"/>
  <c r="AB120" i="10"/>
  <c r="AB121" i="10" s="1"/>
  <c r="O115" i="10"/>
  <c r="L115" i="10"/>
  <c r="H115" i="10"/>
  <c r="H117" i="10" s="1"/>
  <c r="G115" i="10"/>
  <c r="F115" i="10"/>
  <c r="E115" i="10"/>
  <c r="D115" i="10"/>
  <c r="C115" i="10"/>
  <c r="B115" i="10"/>
  <c r="A115" i="10"/>
  <c r="O179" i="10"/>
  <c r="M179" i="10"/>
  <c r="H179" i="10"/>
  <c r="G179" i="10"/>
  <c r="F179" i="10"/>
  <c r="E179" i="10"/>
  <c r="D179" i="10"/>
  <c r="C179" i="10"/>
  <c r="B179" i="10"/>
  <c r="A179" i="10"/>
  <c r="M204" i="10"/>
  <c r="H204" i="10"/>
  <c r="G204" i="10"/>
  <c r="F204" i="10"/>
  <c r="E204" i="10"/>
  <c r="D204" i="10"/>
  <c r="C204" i="10"/>
  <c r="B204" i="10"/>
  <c r="M203" i="10"/>
  <c r="H203" i="10"/>
  <c r="G203" i="10"/>
  <c r="F203" i="10"/>
  <c r="E203" i="10"/>
  <c r="D203" i="10"/>
  <c r="C203" i="10"/>
  <c r="B203" i="10"/>
  <c r="A204" i="10"/>
  <c r="A203" i="10"/>
  <c r="O90" i="10"/>
  <c r="L90" i="10"/>
  <c r="H90" i="10"/>
  <c r="G90" i="10"/>
  <c r="F90" i="10"/>
  <c r="E90" i="10"/>
  <c r="D90" i="10"/>
  <c r="C90" i="10"/>
  <c r="B90" i="10"/>
  <c r="A90" i="10"/>
  <c r="O188" i="11"/>
  <c r="M188" i="11"/>
  <c r="H188" i="11"/>
  <c r="G188" i="11"/>
  <c r="F188" i="11"/>
  <c r="E188" i="11"/>
  <c r="D188" i="11"/>
  <c r="C188" i="11"/>
  <c r="B188" i="11"/>
  <c r="A188" i="11"/>
  <c r="M61" i="11"/>
  <c r="H61" i="11"/>
  <c r="G61" i="11"/>
  <c r="F61" i="11"/>
  <c r="E61" i="11"/>
  <c r="D61" i="11"/>
  <c r="C61" i="11"/>
  <c r="B61" i="11"/>
  <c r="M60" i="11"/>
  <c r="H60" i="11"/>
  <c r="G60" i="11"/>
  <c r="F60" i="11"/>
  <c r="E60" i="11"/>
  <c r="D60" i="11"/>
  <c r="C60" i="11"/>
  <c r="B60" i="11"/>
  <c r="A61" i="11"/>
  <c r="A60" i="11"/>
  <c r="H151" i="11"/>
  <c r="O152" i="11"/>
  <c r="L152" i="11"/>
  <c r="H152" i="11"/>
  <c r="G152" i="11"/>
  <c r="F152" i="11"/>
  <c r="E152" i="11"/>
  <c r="D152" i="11"/>
  <c r="C152" i="11"/>
  <c r="B152" i="11"/>
  <c r="O151" i="11"/>
  <c r="L151" i="11"/>
  <c r="G151" i="11"/>
  <c r="F151" i="11"/>
  <c r="E151" i="11"/>
  <c r="D151" i="11"/>
  <c r="C151" i="11"/>
  <c r="B151" i="11"/>
  <c r="A152" i="11"/>
  <c r="A151" i="11"/>
  <c r="O155" i="9"/>
  <c r="M155" i="9"/>
  <c r="H155" i="9"/>
  <c r="G155" i="9"/>
  <c r="F155" i="9"/>
  <c r="E155" i="9"/>
  <c r="D155" i="9"/>
  <c r="C155" i="9"/>
  <c r="B155" i="9"/>
  <c r="A155" i="9"/>
  <c r="H175" i="9"/>
  <c r="H174" i="9"/>
  <c r="G175" i="9"/>
  <c r="G174" i="9"/>
  <c r="F175" i="9"/>
  <c r="F174" i="9"/>
  <c r="E175" i="9"/>
  <c r="E174" i="9"/>
  <c r="D175" i="9"/>
  <c r="D174" i="9"/>
  <c r="C175" i="9"/>
  <c r="C174" i="9"/>
  <c r="B175" i="9"/>
  <c r="B174" i="9"/>
  <c r="A175" i="9"/>
  <c r="A174" i="9"/>
  <c r="N86" i="1"/>
  <c r="P70" i="1"/>
  <c r="Y147" i="1"/>
  <c r="V147" i="1"/>
  <c r="Q147" i="1"/>
  <c r="P147" i="1"/>
  <c r="N147" i="1"/>
  <c r="N115" i="10" s="1"/>
  <c r="M147" i="1"/>
  <c r="K147" i="1"/>
  <c r="K152" i="11" s="1"/>
  <c r="J147" i="1"/>
  <c r="I147" i="1"/>
  <c r="I115" i="10" s="1"/>
  <c r="Y146" i="1"/>
  <c r="W146" i="1"/>
  <c r="Q146" i="1"/>
  <c r="P146" i="1"/>
  <c r="P155" i="9" s="1"/>
  <c r="N146" i="1"/>
  <c r="N188" i="11" s="1"/>
  <c r="L146" i="1"/>
  <c r="L179" i="10" s="1"/>
  <c r="K146" i="1"/>
  <c r="J146" i="1"/>
  <c r="J179" i="10" s="1"/>
  <c r="I146" i="1"/>
  <c r="I188" i="11" s="1"/>
  <c r="W145" i="1"/>
  <c r="Q145" i="1"/>
  <c r="Q61" i="11" s="1"/>
  <c r="P145" i="1"/>
  <c r="O145" i="1"/>
  <c r="N145" i="1"/>
  <c r="L145" i="1"/>
  <c r="L61" i="11" s="1"/>
  <c r="K145" i="1"/>
  <c r="J145" i="1"/>
  <c r="J204" i="10" s="1"/>
  <c r="I145" i="1"/>
  <c r="W144" i="1"/>
  <c r="Q144" i="1"/>
  <c r="P144" i="1"/>
  <c r="O144" i="1"/>
  <c r="O203" i="10" s="1"/>
  <c r="N144" i="1"/>
  <c r="L144" i="1"/>
  <c r="K144" i="1"/>
  <c r="J144" i="1"/>
  <c r="J60" i="11" s="1"/>
  <c r="I144" i="1"/>
  <c r="S144" i="1" s="1"/>
  <c r="O60" i="11" l="1"/>
  <c r="V84" i="9"/>
  <c r="Y84" i="9"/>
  <c r="V152" i="11"/>
  <c r="J155" i="9"/>
  <c r="N203" i="10"/>
  <c r="J188" i="11"/>
  <c r="M152" i="11"/>
  <c r="X144" i="1"/>
  <c r="L155" i="9"/>
  <c r="N152" i="11"/>
  <c r="N60" i="11"/>
  <c r="W203" i="10"/>
  <c r="L188" i="11"/>
  <c r="W60" i="11"/>
  <c r="Y145" i="1"/>
  <c r="W174" i="9"/>
  <c r="O204" i="10"/>
  <c r="V115" i="10"/>
  <c r="V117" i="10" s="1"/>
  <c r="X147" i="1"/>
  <c r="X84" i="9" s="1"/>
  <c r="N155" i="9"/>
  <c r="W155" i="9"/>
  <c r="Y152" i="11"/>
  <c r="Y144" i="1"/>
  <c r="W147" i="1"/>
  <c r="O61" i="11"/>
  <c r="Y115" i="10"/>
  <c r="Y117" i="10" s="1"/>
  <c r="N179" i="10"/>
  <c r="Y155" i="9"/>
  <c r="Y179" i="10"/>
  <c r="Y188" i="11"/>
  <c r="W188" i="11"/>
  <c r="W179" i="10"/>
  <c r="W61" i="11"/>
  <c r="W175" i="9"/>
  <c r="W204" i="10"/>
  <c r="Q204" i="10"/>
  <c r="Q152" i="11"/>
  <c r="P61" i="11"/>
  <c r="Z146" i="1"/>
  <c r="P188" i="11"/>
  <c r="P179" i="10"/>
  <c r="X146" i="1"/>
  <c r="M115" i="10"/>
  <c r="X145" i="1"/>
  <c r="N61" i="11"/>
  <c r="N204" i="10"/>
  <c r="Z144" i="1"/>
  <c r="P204" i="10"/>
  <c r="P60" i="11"/>
  <c r="P203" i="10"/>
  <c r="Z145" i="1"/>
  <c r="AA146" i="1"/>
  <c r="Q155" i="9"/>
  <c r="Q115" i="10"/>
  <c r="AA144" i="1"/>
  <c r="AA145" i="1"/>
  <c r="AA147" i="1"/>
  <c r="AA84" i="9" s="1"/>
  <c r="Q60" i="11"/>
  <c r="Q188" i="11"/>
  <c r="Q203" i="10"/>
  <c r="Q179" i="10"/>
  <c r="Z147" i="1"/>
  <c r="Z84" i="9" s="1"/>
  <c r="P152" i="11"/>
  <c r="P115" i="10"/>
  <c r="V144" i="1"/>
  <c r="L60" i="11"/>
  <c r="L203" i="10"/>
  <c r="V145" i="1"/>
  <c r="L204" i="10"/>
  <c r="V146" i="1"/>
  <c r="U144" i="1"/>
  <c r="U146" i="1"/>
  <c r="K204" i="10"/>
  <c r="U147" i="1"/>
  <c r="U84" i="9" s="1"/>
  <c r="K155" i="9"/>
  <c r="K60" i="11"/>
  <c r="K188" i="11"/>
  <c r="K115" i="10"/>
  <c r="K203" i="10"/>
  <c r="U145" i="1"/>
  <c r="K61" i="11"/>
  <c r="K179" i="10"/>
  <c r="T147" i="1"/>
  <c r="T84" i="9" s="1"/>
  <c r="J152" i="11"/>
  <c r="T144" i="1"/>
  <c r="T145" i="1"/>
  <c r="T146" i="1"/>
  <c r="J61" i="11"/>
  <c r="J203" i="10"/>
  <c r="J115" i="10"/>
  <c r="R144" i="1"/>
  <c r="S145" i="1"/>
  <c r="S174" i="9"/>
  <c r="I203" i="10"/>
  <c r="S60" i="11"/>
  <c r="S203" i="10"/>
  <c r="R145" i="1"/>
  <c r="I60" i="11"/>
  <c r="R146" i="1"/>
  <c r="I155" i="9"/>
  <c r="R147" i="1"/>
  <c r="R84" i="9" s="1"/>
  <c r="I152" i="11"/>
  <c r="I61" i="11"/>
  <c r="I204" i="10"/>
  <c r="I179" i="10"/>
  <c r="S147" i="1"/>
  <c r="S84" i="9" s="1"/>
  <c r="S146" i="1"/>
  <c r="Y143" i="1"/>
  <c r="Y92" i="9" s="1"/>
  <c r="V143" i="1"/>
  <c r="V92" i="9" s="1"/>
  <c r="Q143" i="1"/>
  <c r="AA143" i="1" s="1"/>
  <c r="AA92" i="9" s="1"/>
  <c r="P143" i="1"/>
  <c r="N143" i="1"/>
  <c r="M143" i="1"/>
  <c r="K143" i="1"/>
  <c r="J143" i="1"/>
  <c r="I143" i="1"/>
  <c r="W84" i="9" l="1"/>
  <c r="Y61" i="11"/>
  <c r="X60" i="11"/>
  <c r="X174" i="9"/>
  <c r="X203" i="10"/>
  <c r="W152" i="11"/>
  <c r="X115" i="10"/>
  <c r="X117" i="10" s="1"/>
  <c r="X152" i="11"/>
  <c r="Y175" i="9"/>
  <c r="Y174" i="9"/>
  <c r="Y60" i="11"/>
  <c r="Y203" i="10"/>
  <c r="Y204" i="10"/>
  <c r="W115" i="10"/>
  <c r="W117" i="10" s="1"/>
  <c r="AB145" i="1"/>
  <c r="AB204" i="10" s="1"/>
  <c r="V90" i="10"/>
  <c r="V151" i="11"/>
  <c r="Y151" i="11"/>
  <c r="Y90" i="10"/>
  <c r="Z179" i="10"/>
  <c r="Z188" i="11"/>
  <c r="Z155" i="9"/>
  <c r="X155" i="9"/>
  <c r="X188" i="11"/>
  <c r="X179" i="10"/>
  <c r="X143" i="1"/>
  <c r="X92" i="9" s="1"/>
  <c r="N90" i="10"/>
  <c r="N151" i="11"/>
  <c r="W143" i="1"/>
  <c r="W92" i="9" s="1"/>
  <c r="M90" i="10"/>
  <c r="M151" i="11"/>
  <c r="X204" i="10"/>
  <c r="X61" i="11"/>
  <c r="X175" i="9"/>
  <c r="Z175" i="9"/>
  <c r="Z204" i="10"/>
  <c r="Z61" i="11"/>
  <c r="Z203" i="10"/>
  <c r="Z60" i="11"/>
  <c r="Z174" i="9"/>
  <c r="AA174" i="9"/>
  <c r="AA60" i="11"/>
  <c r="AA203" i="10"/>
  <c r="AA151" i="11"/>
  <c r="AA90" i="10"/>
  <c r="AA115" i="10"/>
  <c r="AA117" i="10" s="1"/>
  <c r="AA152" i="11"/>
  <c r="Q151" i="11"/>
  <c r="Q90" i="10"/>
  <c r="AA61" i="11"/>
  <c r="AA175" i="9"/>
  <c r="AA204" i="10"/>
  <c r="AA155" i="9"/>
  <c r="AA179" i="10"/>
  <c r="AA188" i="11"/>
  <c r="Z143" i="1"/>
  <c r="Z92" i="9" s="1"/>
  <c r="P90" i="10"/>
  <c r="P151" i="11"/>
  <c r="Z115" i="10"/>
  <c r="Z117" i="10" s="1"/>
  <c r="Z152" i="11"/>
  <c r="V179" i="10"/>
  <c r="V188" i="11"/>
  <c r="V155" i="9"/>
  <c r="V175" i="9"/>
  <c r="V204" i="10"/>
  <c r="V61" i="11"/>
  <c r="V203" i="10"/>
  <c r="V60" i="11"/>
  <c r="V174" i="9"/>
  <c r="U188" i="11"/>
  <c r="U155" i="9"/>
  <c r="U179" i="10"/>
  <c r="U115" i="10"/>
  <c r="U117" i="10" s="1"/>
  <c r="U152" i="11"/>
  <c r="U143" i="1"/>
  <c r="U92" i="9" s="1"/>
  <c r="K151" i="11"/>
  <c r="K90" i="10"/>
  <c r="U175" i="9"/>
  <c r="U61" i="11"/>
  <c r="U204" i="10"/>
  <c r="U203" i="10"/>
  <c r="U60" i="11"/>
  <c r="U174" i="9"/>
  <c r="T188" i="11"/>
  <c r="T179" i="10"/>
  <c r="T155" i="9"/>
  <c r="T143" i="1"/>
  <c r="T92" i="9" s="1"/>
  <c r="J90" i="10"/>
  <c r="J151" i="11"/>
  <c r="T203" i="10"/>
  <c r="T60" i="11"/>
  <c r="T174" i="9"/>
  <c r="AB144" i="1"/>
  <c r="AB174" i="9" s="1"/>
  <c r="T61" i="11"/>
  <c r="T204" i="10"/>
  <c r="T175" i="9"/>
  <c r="T115" i="10"/>
  <c r="T117" i="10" s="1"/>
  <c r="T152" i="11"/>
  <c r="R188" i="11"/>
  <c r="R179" i="10"/>
  <c r="R155" i="9"/>
  <c r="AB146" i="1"/>
  <c r="S155" i="9"/>
  <c r="S179" i="10"/>
  <c r="S188" i="11"/>
  <c r="R152" i="11"/>
  <c r="R115" i="10"/>
  <c r="S204" i="10"/>
  <c r="S61" i="11"/>
  <c r="S175" i="9"/>
  <c r="R143" i="1"/>
  <c r="R92" i="9" s="1"/>
  <c r="I90" i="10"/>
  <c r="I151" i="11"/>
  <c r="AB147" i="1"/>
  <c r="AB84" i="9" s="1"/>
  <c r="S115" i="10"/>
  <c r="S117" i="10" s="1"/>
  <c r="S152" i="11"/>
  <c r="R175" i="9"/>
  <c r="R204" i="10"/>
  <c r="R61" i="11"/>
  <c r="R203" i="10"/>
  <c r="R60" i="11"/>
  <c r="R174" i="9"/>
  <c r="S143" i="1"/>
  <c r="S92" i="9" s="1"/>
  <c r="P88" i="1"/>
  <c r="AB175" i="9" l="1"/>
  <c r="AB61" i="11"/>
  <c r="X90" i="10"/>
  <c r="X151" i="11"/>
  <c r="W151" i="11"/>
  <c r="W90" i="10"/>
  <c r="AB60" i="11"/>
  <c r="AB203" i="10"/>
  <c r="Z151" i="11"/>
  <c r="Z90" i="10"/>
  <c r="U151" i="11"/>
  <c r="U90" i="10"/>
  <c r="T90" i="10"/>
  <c r="T151" i="11"/>
  <c r="R151" i="11"/>
  <c r="R90" i="10"/>
  <c r="AB143" i="1"/>
  <c r="AB92" i="9" s="1"/>
  <c r="S90" i="10"/>
  <c r="S151" i="11"/>
  <c r="AB115" i="10"/>
  <c r="AB117" i="10" s="1"/>
  <c r="AB152" i="11"/>
  <c r="AB188" i="11"/>
  <c r="AB179" i="10"/>
  <c r="AB155" i="9"/>
  <c r="O40" i="1"/>
  <c r="AB151" i="11" l="1"/>
  <c r="AB90" i="10"/>
  <c r="O89" i="10"/>
  <c r="L89" i="10"/>
  <c r="H89" i="10"/>
  <c r="G89" i="10"/>
  <c r="F89" i="10"/>
  <c r="E89" i="10"/>
  <c r="D89" i="10"/>
  <c r="C89" i="10"/>
  <c r="B89" i="10"/>
  <c r="A89" i="10"/>
  <c r="O88" i="10"/>
  <c r="L88" i="10"/>
  <c r="H88" i="10"/>
  <c r="G88" i="10"/>
  <c r="F88" i="10"/>
  <c r="E88" i="10"/>
  <c r="D88" i="10"/>
  <c r="C88" i="10"/>
  <c r="B88" i="10"/>
  <c r="A88" i="10"/>
  <c r="O87" i="10"/>
  <c r="L87" i="10"/>
  <c r="H87" i="10"/>
  <c r="G87" i="10"/>
  <c r="F87" i="10"/>
  <c r="E87" i="10"/>
  <c r="D87" i="10"/>
  <c r="C87" i="10"/>
  <c r="B87" i="10"/>
  <c r="A87" i="10"/>
  <c r="O86" i="10"/>
  <c r="L86" i="10"/>
  <c r="H86" i="10"/>
  <c r="G86" i="10"/>
  <c r="F86" i="10"/>
  <c r="E86" i="10"/>
  <c r="D86" i="10"/>
  <c r="C86" i="10"/>
  <c r="B86" i="10"/>
  <c r="A86" i="10"/>
  <c r="O85" i="10"/>
  <c r="L85" i="10"/>
  <c r="H85" i="10"/>
  <c r="G85" i="10"/>
  <c r="F85" i="10"/>
  <c r="E85" i="10"/>
  <c r="D85" i="10"/>
  <c r="C85" i="10"/>
  <c r="B85" i="10"/>
  <c r="A85" i="10"/>
  <c r="O46" i="10" l="1"/>
  <c r="H46" i="10"/>
  <c r="G46" i="10"/>
  <c r="F46" i="10"/>
  <c r="E46" i="10"/>
  <c r="D46" i="10"/>
  <c r="C46" i="10"/>
  <c r="B46" i="10"/>
  <c r="A46" i="10"/>
  <c r="O150" i="11"/>
  <c r="M150" i="11"/>
  <c r="H150" i="11"/>
  <c r="G150" i="11"/>
  <c r="F150" i="11"/>
  <c r="E150" i="11"/>
  <c r="D150" i="11"/>
  <c r="C150" i="11"/>
  <c r="B150" i="11"/>
  <c r="A150" i="11"/>
  <c r="O149" i="11"/>
  <c r="L149" i="11"/>
  <c r="H149" i="11"/>
  <c r="G149" i="11"/>
  <c r="F149" i="11"/>
  <c r="E149" i="11"/>
  <c r="D149" i="11"/>
  <c r="C149" i="11"/>
  <c r="B149" i="11"/>
  <c r="A149" i="11"/>
  <c r="O148" i="11"/>
  <c r="L148" i="11"/>
  <c r="H148" i="11"/>
  <c r="G148" i="11"/>
  <c r="F148" i="11"/>
  <c r="E148" i="11"/>
  <c r="D148" i="11"/>
  <c r="C148" i="11"/>
  <c r="B148" i="11"/>
  <c r="A148" i="11"/>
  <c r="O147" i="11"/>
  <c r="L147" i="11"/>
  <c r="H147" i="11"/>
  <c r="G147" i="11"/>
  <c r="F147" i="11"/>
  <c r="E147" i="11"/>
  <c r="D147" i="11"/>
  <c r="C147" i="11"/>
  <c r="B147" i="11"/>
  <c r="A147" i="11"/>
  <c r="O146" i="11"/>
  <c r="L146" i="11"/>
  <c r="H146" i="11"/>
  <c r="G146" i="11"/>
  <c r="F146" i="11"/>
  <c r="E146" i="11"/>
  <c r="D146" i="11"/>
  <c r="C146" i="11"/>
  <c r="B146" i="11"/>
  <c r="A146" i="11"/>
  <c r="O145" i="11"/>
  <c r="L145" i="11"/>
  <c r="H145" i="11"/>
  <c r="G145" i="11"/>
  <c r="F145" i="11"/>
  <c r="E145" i="11"/>
  <c r="D145" i="11"/>
  <c r="C145" i="11"/>
  <c r="B145" i="11"/>
  <c r="A145" i="11"/>
  <c r="Y137" i="1" l="1"/>
  <c r="Y76" i="9" s="1"/>
  <c r="V137" i="1"/>
  <c r="V76" i="9" s="1"/>
  <c r="Q137" i="1"/>
  <c r="P137" i="1"/>
  <c r="P76" i="9" s="1"/>
  <c r="N137" i="1"/>
  <c r="N76" i="9" s="1"/>
  <c r="M137" i="1"/>
  <c r="M76" i="9" s="1"/>
  <c r="K137" i="1"/>
  <c r="K76" i="9" s="1"/>
  <c r="J137" i="1"/>
  <c r="J76" i="9" s="1"/>
  <c r="I137" i="1"/>
  <c r="I76" i="9" s="1"/>
  <c r="Y138" i="1"/>
  <c r="Y88" i="9" s="1"/>
  <c r="V138" i="1"/>
  <c r="V88" i="9" s="1"/>
  <c r="Q138" i="1"/>
  <c r="P138" i="1"/>
  <c r="P88" i="9" s="1"/>
  <c r="N138" i="1"/>
  <c r="N88" i="9" s="1"/>
  <c r="M138" i="1"/>
  <c r="M88" i="9" s="1"/>
  <c r="K138" i="1"/>
  <c r="K88" i="9" s="1"/>
  <c r="J138" i="1"/>
  <c r="J88" i="9" s="1"/>
  <c r="I138" i="1"/>
  <c r="I88" i="9" s="1"/>
  <c r="Y141" i="1"/>
  <c r="Y91" i="9" s="1"/>
  <c r="V141" i="1"/>
  <c r="V91" i="9" s="1"/>
  <c r="Q141" i="1"/>
  <c r="Q91" i="9" s="1"/>
  <c r="P141" i="1"/>
  <c r="N141" i="1"/>
  <c r="N91" i="9" s="1"/>
  <c r="M141" i="1"/>
  <c r="M91" i="9" s="1"/>
  <c r="K141" i="1"/>
  <c r="K91" i="9" s="1"/>
  <c r="J141" i="1"/>
  <c r="J91" i="9" s="1"/>
  <c r="I141" i="1"/>
  <c r="I91" i="9" s="1"/>
  <c r="Y140" i="1"/>
  <c r="Y90" i="9" s="1"/>
  <c r="V140" i="1"/>
  <c r="V90" i="9" s="1"/>
  <c r="Q140" i="1"/>
  <c r="P140" i="1"/>
  <c r="P90" i="9" s="1"/>
  <c r="N140" i="1"/>
  <c r="N90" i="9" s="1"/>
  <c r="M140" i="1"/>
  <c r="M90" i="9" s="1"/>
  <c r="K140" i="1"/>
  <c r="K90" i="9" s="1"/>
  <c r="J140" i="1"/>
  <c r="J90" i="9" s="1"/>
  <c r="I140" i="1"/>
  <c r="I90" i="9" s="1"/>
  <c r="Y139" i="1"/>
  <c r="Y89" i="9" s="1"/>
  <c r="V139" i="1"/>
  <c r="V89" i="9" s="1"/>
  <c r="Q139" i="1"/>
  <c r="Q89" i="9" s="1"/>
  <c r="P139" i="1"/>
  <c r="P89" i="9" s="1"/>
  <c r="N139" i="1"/>
  <c r="N89" i="9" s="1"/>
  <c r="M139" i="1"/>
  <c r="M89" i="9" s="1"/>
  <c r="K139" i="1"/>
  <c r="K89" i="9" s="1"/>
  <c r="J139" i="1"/>
  <c r="J89" i="9" s="1"/>
  <c r="I139" i="1"/>
  <c r="I89" i="9" s="1"/>
  <c r="Y142" i="1"/>
  <c r="W142" i="1"/>
  <c r="Q142" i="1"/>
  <c r="P142" i="1"/>
  <c r="N142" i="1"/>
  <c r="L142" i="1"/>
  <c r="K142" i="1"/>
  <c r="J142" i="1"/>
  <c r="I142" i="1"/>
  <c r="Z141" i="1" l="1"/>
  <c r="Z91" i="9" s="1"/>
  <c r="P91" i="9"/>
  <c r="AA138" i="1"/>
  <c r="AA88" i="9" s="1"/>
  <c r="Q88" i="9"/>
  <c r="AA140" i="1"/>
  <c r="AA90" i="9" s="1"/>
  <c r="Q90" i="9"/>
  <c r="AA137" i="1"/>
  <c r="AA76" i="9" s="1"/>
  <c r="Q76" i="9"/>
  <c r="X142" i="1"/>
  <c r="N46" i="10"/>
  <c r="N150" i="11"/>
  <c r="V89" i="10"/>
  <c r="V149" i="11"/>
  <c r="Y89" i="10"/>
  <c r="Y149" i="11"/>
  <c r="V88" i="10"/>
  <c r="V148" i="11"/>
  <c r="Y88" i="10"/>
  <c r="Y148" i="11"/>
  <c r="Y87" i="10"/>
  <c r="Y147" i="11"/>
  <c r="V87" i="10"/>
  <c r="V147" i="11"/>
  <c r="V86" i="10"/>
  <c r="V146" i="11"/>
  <c r="Y86" i="10"/>
  <c r="Y146" i="11"/>
  <c r="V85" i="10"/>
  <c r="V145" i="11"/>
  <c r="Y85" i="10"/>
  <c r="Y145" i="11"/>
  <c r="Y150" i="11"/>
  <c r="Y46" i="10"/>
  <c r="W150" i="11"/>
  <c r="W46" i="10"/>
  <c r="X140" i="1"/>
  <c r="X90" i="9" s="1"/>
  <c r="N88" i="10"/>
  <c r="N148" i="11"/>
  <c r="X141" i="1"/>
  <c r="X91" i="9" s="1"/>
  <c r="N89" i="10"/>
  <c r="N149" i="11"/>
  <c r="X137" i="1"/>
  <c r="X76" i="9" s="1"/>
  <c r="N85" i="10"/>
  <c r="N145" i="11"/>
  <c r="X139" i="1"/>
  <c r="X89" i="9" s="1"/>
  <c r="N87" i="10"/>
  <c r="N147" i="11"/>
  <c r="X138" i="1"/>
  <c r="X88" i="9" s="1"/>
  <c r="N86" i="10"/>
  <c r="N146" i="11"/>
  <c r="Z138" i="1"/>
  <c r="Z88" i="9" s="1"/>
  <c r="P86" i="10"/>
  <c r="P146" i="11"/>
  <c r="Z89" i="10"/>
  <c r="Z149" i="11"/>
  <c r="Z137" i="1"/>
  <c r="Z76" i="9" s="1"/>
  <c r="P85" i="10"/>
  <c r="P145" i="11"/>
  <c r="Z140" i="1"/>
  <c r="Z90" i="9" s="1"/>
  <c r="P88" i="10"/>
  <c r="P148" i="11"/>
  <c r="Z142" i="1"/>
  <c r="P46" i="10"/>
  <c r="P150" i="11"/>
  <c r="P89" i="10"/>
  <c r="P149" i="11"/>
  <c r="Z139" i="1"/>
  <c r="Z89" i="9" s="1"/>
  <c r="P87" i="10"/>
  <c r="P147" i="11"/>
  <c r="R139" i="1"/>
  <c r="R89" i="9" s="1"/>
  <c r="K87" i="10"/>
  <c r="K147" i="11"/>
  <c r="U140" i="1"/>
  <c r="U90" i="9" s="1"/>
  <c r="K88" i="10"/>
  <c r="K148" i="11"/>
  <c r="U138" i="1"/>
  <c r="U88" i="9" s="1"/>
  <c r="K86" i="10"/>
  <c r="K146" i="11"/>
  <c r="U142" i="1"/>
  <c r="K46" i="10"/>
  <c r="K150" i="11"/>
  <c r="U141" i="1"/>
  <c r="U91" i="9" s="1"/>
  <c r="K89" i="10"/>
  <c r="K149" i="11"/>
  <c r="U137" i="1"/>
  <c r="U76" i="9" s="1"/>
  <c r="K85" i="10"/>
  <c r="K145" i="11"/>
  <c r="W141" i="1"/>
  <c r="W91" i="9" s="1"/>
  <c r="M89" i="10"/>
  <c r="M149" i="11"/>
  <c r="W137" i="1"/>
  <c r="W76" i="9" s="1"/>
  <c r="M85" i="10"/>
  <c r="M145" i="11"/>
  <c r="W139" i="1"/>
  <c r="W89" i="9" s="1"/>
  <c r="M87" i="10"/>
  <c r="M147" i="11"/>
  <c r="W140" i="1"/>
  <c r="W90" i="9" s="1"/>
  <c r="M88" i="10"/>
  <c r="M148" i="11"/>
  <c r="W138" i="1"/>
  <c r="W88" i="9" s="1"/>
  <c r="M86" i="10"/>
  <c r="M146" i="11"/>
  <c r="R142" i="1"/>
  <c r="L46" i="10"/>
  <c r="L150" i="11"/>
  <c r="AA139" i="1"/>
  <c r="AA89" i="9" s="1"/>
  <c r="Q87" i="10"/>
  <c r="Q147" i="11"/>
  <c r="Q86" i="10"/>
  <c r="Q146" i="11"/>
  <c r="AA86" i="10"/>
  <c r="AA146" i="11"/>
  <c r="Q88" i="10"/>
  <c r="Q148" i="11"/>
  <c r="AA142" i="1"/>
  <c r="Q150" i="11"/>
  <c r="Q46" i="10"/>
  <c r="Q89" i="10"/>
  <c r="Q149" i="11"/>
  <c r="Q85" i="10"/>
  <c r="Q145" i="11"/>
  <c r="T140" i="1"/>
  <c r="T90" i="9" s="1"/>
  <c r="J88" i="10"/>
  <c r="J148" i="11"/>
  <c r="T138" i="1"/>
  <c r="T88" i="9" s="1"/>
  <c r="J86" i="10"/>
  <c r="J146" i="11"/>
  <c r="T142" i="1"/>
  <c r="J46" i="10"/>
  <c r="J150" i="11"/>
  <c r="T141" i="1"/>
  <c r="T91" i="9" s="1"/>
  <c r="J89" i="10"/>
  <c r="J149" i="11"/>
  <c r="T137" i="1"/>
  <c r="T76" i="9" s="1"/>
  <c r="J85" i="10"/>
  <c r="J145" i="11"/>
  <c r="T139" i="1"/>
  <c r="T89" i="9" s="1"/>
  <c r="J87" i="10"/>
  <c r="J147" i="11"/>
  <c r="S142" i="1"/>
  <c r="I46" i="10"/>
  <c r="I150" i="11"/>
  <c r="S141" i="1"/>
  <c r="S91" i="9" s="1"/>
  <c r="I89" i="10"/>
  <c r="I149" i="11"/>
  <c r="R137" i="1"/>
  <c r="R76" i="9" s="1"/>
  <c r="I85" i="10"/>
  <c r="I145" i="11"/>
  <c r="S139" i="1"/>
  <c r="S89" i="9" s="1"/>
  <c r="I87" i="10"/>
  <c r="I147" i="11"/>
  <c r="R140" i="1"/>
  <c r="R90" i="9" s="1"/>
  <c r="I88" i="10"/>
  <c r="I148" i="11"/>
  <c r="R141" i="1"/>
  <c r="R91" i="9" s="1"/>
  <c r="S138" i="1"/>
  <c r="S88" i="9" s="1"/>
  <c r="I86" i="10"/>
  <c r="I146" i="11"/>
  <c r="S137" i="1"/>
  <c r="S76" i="9" s="1"/>
  <c r="R138" i="1"/>
  <c r="R88" i="9" s="1"/>
  <c r="U139" i="1"/>
  <c r="U89" i="9" s="1"/>
  <c r="S140" i="1"/>
  <c r="S90" i="9" s="1"/>
  <c r="AA141" i="1"/>
  <c r="AA91" i="9" s="1"/>
  <c r="V142" i="1"/>
  <c r="O58" i="10"/>
  <c r="H58" i="10"/>
  <c r="G58" i="10"/>
  <c r="F58" i="10"/>
  <c r="E58" i="10"/>
  <c r="D58" i="10"/>
  <c r="C58" i="10"/>
  <c r="B58" i="10"/>
  <c r="A58" i="10"/>
  <c r="D27" i="10"/>
  <c r="C27" i="10"/>
  <c r="B27" i="10"/>
  <c r="A27" i="10"/>
  <c r="O45" i="10"/>
  <c r="H45" i="10"/>
  <c r="G45" i="10"/>
  <c r="F45" i="10"/>
  <c r="E45" i="10"/>
  <c r="D45" i="10"/>
  <c r="C45" i="10"/>
  <c r="B45" i="10"/>
  <c r="A45" i="10"/>
  <c r="D44" i="10"/>
  <c r="C44" i="10"/>
  <c r="B44" i="10"/>
  <c r="A44" i="10"/>
  <c r="O44" i="10"/>
  <c r="H44" i="10"/>
  <c r="G44" i="10"/>
  <c r="F44" i="10"/>
  <c r="E44" i="10"/>
  <c r="O27" i="10"/>
  <c r="H27" i="10"/>
  <c r="G27" i="10"/>
  <c r="F27" i="10"/>
  <c r="E27" i="10"/>
  <c r="O147" i="10"/>
  <c r="H147" i="10"/>
  <c r="G147" i="10"/>
  <c r="F147" i="10"/>
  <c r="E147" i="10"/>
  <c r="D147" i="10"/>
  <c r="C147" i="10"/>
  <c r="B147" i="10"/>
  <c r="A147" i="10"/>
  <c r="O146" i="10"/>
  <c r="H146" i="10"/>
  <c r="G146" i="10"/>
  <c r="F146" i="10"/>
  <c r="E146" i="10"/>
  <c r="D146" i="10"/>
  <c r="C146" i="10"/>
  <c r="B146" i="10"/>
  <c r="A146" i="10"/>
  <c r="O145" i="10"/>
  <c r="H145" i="10"/>
  <c r="G145" i="10"/>
  <c r="F145" i="10"/>
  <c r="E145" i="10"/>
  <c r="D145" i="10"/>
  <c r="C145" i="10"/>
  <c r="B145" i="10"/>
  <c r="A145" i="10"/>
  <c r="H187" i="10"/>
  <c r="G187" i="10"/>
  <c r="F187" i="10"/>
  <c r="E187" i="10"/>
  <c r="D187" i="10"/>
  <c r="C187" i="10"/>
  <c r="B187" i="10"/>
  <c r="A187" i="10"/>
  <c r="O144" i="11"/>
  <c r="M144" i="11"/>
  <c r="H144" i="11"/>
  <c r="G144" i="11"/>
  <c r="F144" i="11"/>
  <c r="E144" i="11"/>
  <c r="D144" i="11"/>
  <c r="C144" i="11"/>
  <c r="B144" i="11"/>
  <c r="A144" i="11"/>
  <c r="O143" i="11"/>
  <c r="M143" i="11"/>
  <c r="H143" i="11"/>
  <c r="G143" i="11"/>
  <c r="F143" i="11"/>
  <c r="E143" i="11"/>
  <c r="D143" i="11"/>
  <c r="C143" i="11"/>
  <c r="B143" i="11"/>
  <c r="A143" i="11"/>
  <c r="O142" i="11"/>
  <c r="M142" i="11"/>
  <c r="H142" i="11"/>
  <c r="G142" i="11"/>
  <c r="F142" i="11"/>
  <c r="E142" i="11"/>
  <c r="D142" i="11"/>
  <c r="C142" i="11"/>
  <c r="B142" i="11"/>
  <c r="A142" i="11"/>
  <c r="D80" i="11"/>
  <c r="C80" i="11"/>
  <c r="B80" i="11"/>
  <c r="A80" i="11"/>
  <c r="O59" i="11"/>
  <c r="M59" i="11"/>
  <c r="H59" i="11"/>
  <c r="G59" i="11"/>
  <c r="F59" i="11"/>
  <c r="E59" i="11"/>
  <c r="D59" i="11"/>
  <c r="C59" i="11"/>
  <c r="B59" i="11"/>
  <c r="A59" i="11"/>
  <c r="O58" i="11"/>
  <c r="M58" i="11"/>
  <c r="H58" i="11"/>
  <c r="G58" i="11"/>
  <c r="F58" i="11"/>
  <c r="E58" i="11"/>
  <c r="D58" i="11"/>
  <c r="C58" i="11"/>
  <c r="B58" i="11"/>
  <c r="A58" i="11"/>
  <c r="O57" i="11"/>
  <c r="M57" i="11"/>
  <c r="H57" i="11"/>
  <c r="G57" i="11"/>
  <c r="F57" i="11"/>
  <c r="E57" i="11"/>
  <c r="D57" i="11"/>
  <c r="C57" i="11"/>
  <c r="B57" i="11"/>
  <c r="A57" i="11"/>
  <c r="O56" i="11"/>
  <c r="M56" i="11"/>
  <c r="H56" i="11"/>
  <c r="G56" i="11"/>
  <c r="F56" i="11"/>
  <c r="E56" i="11"/>
  <c r="D56" i="11"/>
  <c r="C56" i="11"/>
  <c r="B56" i="11"/>
  <c r="A56" i="11"/>
  <c r="O55" i="11"/>
  <c r="M55" i="11"/>
  <c r="H55" i="11"/>
  <c r="G55" i="11"/>
  <c r="F55" i="11"/>
  <c r="E55" i="11"/>
  <c r="D55" i="11"/>
  <c r="C55" i="11"/>
  <c r="B55" i="11"/>
  <c r="A55" i="11"/>
  <c r="M80" i="11"/>
  <c r="H80" i="11"/>
  <c r="G80" i="11"/>
  <c r="F80" i="11"/>
  <c r="E80" i="11"/>
  <c r="O129" i="9"/>
  <c r="H129" i="9"/>
  <c r="G129" i="9"/>
  <c r="F129" i="9"/>
  <c r="E129" i="9"/>
  <c r="D129" i="9"/>
  <c r="C129" i="9"/>
  <c r="B129" i="9"/>
  <c r="A129" i="9"/>
  <c r="O128" i="9"/>
  <c r="H128" i="9"/>
  <c r="G128" i="9"/>
  <c r="F128" i="9"/>
  <c r="E128" i="9"/>
  <c r="D128" i="9"/>
  <c r="C128" i="9"/>
  <c r="B128" i="9"/>
  <c r="A128" i="9"/>
  <c r="O127" i="9"/>
  <c r="H127" i="9"/>
  <c r="G127" i="9"/>
  <c r="F127" i="9"/>
  <c r="E127" i="9"/>
  <c r="D127" i="9"/>
  <c r="C127" i="9"/>
  <c r="B127" i="9"/>
  <c r="A127" i="9"/>
  <c r="M160" i="9"/>
  <c r="H160" i="9"/>
  <c r="G160" i="9"/>
  <c r="F160" i="9"/>
  <c r="E160" i="9"/>
  <c r="D160" i="9"/>
  <c r="C160" i="9"/>
  <c r="B160" i="9"/>
  <c r="A160" i="9"/>
  <c r="Y132" i="1"/>
  <c r="Y58" i="11" s="1"/>
  <c r="W132" i="1"/>
  <c r="Q132" i="1"/>
  <c r="AA132" i="1" s="1"/>
  <c r="P132" i="1"/>
  <c r="Z132" i="1" s="1"/>
  <c r="Z129" i="9" s="1"/>
  <c r="N132" i="1"/>
  <c r="X132" i="1" s="1"/>
  <c r="X58" i="11" s="1"/>
  <c r="L132" i="1"/>
  <c r="V132" i="1" s="1"/>
  <c r="V129" i="9" s="1"/>
  <c r="K132" i="1"/>
  <c r="J132" i="1"/>
  <c r="T132" i="1" s="1"/>
  <c r="T129" i="9" s="1"/>
  <c r="S132" i="1"/>
  <c r="S129" i="9" s="1"/>
  <c r="Y131" i="1"/>
  <c r="Y128" i="9" s="1"/>
  <c r="W131" i="1"/>
  <c r="W146" i="10" s="1"/>
  <c r="Q131" i="1"/>
  <c r="AA131" i="1" s="1"/>
  <c r="P131" i="1"/>
  <c r="Z131" i="1" s="1"/>
  <c r="Z146" i="10" s="1"/>
  <c r="N131" i="1"/>
  <c r="X131" i="1" s="1"/>
  <c r="X128" i="9" s="1"/>
  <c r="L131" i="1"/>
  <c r="V131" i="1" s="1"/>
  <c r="K131" i="1"/>
  <c r="U131" i="1" s="1"/>
  <c r="U57" i="11" s="1"/>
  <c r="J131" i="1"/>
  <c r="T131" i="1" s="1"/>
  <c r="I131" i="1"/>
  <c r="S131" i="1" s="1"/>
  <c r="S146" i="10" s="1"/>
  <c r="Y130" i="1"/>
  <c r="W130" i="1"/>
  <c r="W56" i="11" s="1"/>
  <c r="Q130" i="1"/>
  <c r="AA130" i="1" s="1"/>
  <c r="P130" i="1"/>
  <c r="Z130" i="1" s="1"/>
  <c r="Z145" i="10" s="1"/>
  <c r="N130" i="1"/>
  <c r="X130" i="1" s="1"/>
  <c r="X145" i="10" s="1"/>
  <c r="L130" i="1"/>
  <c r="V130" i="1" s="1"/>
  <c r="K130" i="1"/>
  <c r="U130" i="1" s="1"/>
  <c r="J130" i="1"/>
  <c r="I130" i="1"/>
  <c r="S130" i="1" s="1"/>
  <c r="O129" i="1"/>
  <c r="Y129" i="1" s="1"/>
  <c r="Y187" i="10" s="1"/>
  <c r="N129" i="1"/>
  <c r="P129" i="1"/>
  <c r="Z129" i="1" s="1"/>
  <c r="Z160" i="9" s="1"/>
  <c r="W129" i="1"/>
  <c r="W187" i="10" s="1"/>
  <c r="Q129" i="1"/>
  <c r="Q160" i="9" s="1"/>
  <c r="L129" i="1"/>
  <c r="L160" i="9" s="1"/>
  <c r="K129" i="1"/>
  <c r="J129" i="1"/>
  <c r="J80" i="11" s="1"/>
  <c r="I129" i="1"/>
  <c r="I80" i="11" s="1"/>
  <c r="Y133" i="1"/>
  <c r="W133" i="1"/>
  <c r="Q133" i="1"/>
  <c r="Q27" i="10" s="1"/>
  <c r="P133" i="1"/>
  <c r="P142" i="11" s="1"/>
  <c r="N133" i="1"/>
  <c r="X133" i="1" s="1"/>
  <c r="X142" i="11" s="1"/>
  <c r="L133" i="1"/>
  <c r="V133" i="1" s="1"/>
  <c r="V27" i="10" s="1"/>
  <c r="K133" i="1"/>
  <c r="U133" i="1" s="1"/>
  <c r="U142" i="11" s="1"/>
  <c r="J133" i="1"/>
  <c r="T133" i="1" s="1"/>
  <c r="T142" i="11" s="1"/>
  <c r="I133" i="1"/>
  <c r="S133" i="1" s="1"/>
  <c r="S142" i="11" s="1"/>
  <c r="Y136" i="1"/>
  <c r="Y45" i="10" s="1"/>
  <c r="W136" i="1"/>
  <c r="W45" i="10" s="1"/>
  <c r="Q136" i="1"/>
  <c r="Q45" i="10" s="1"/>
  <c r="P136" i="1"/>
  <c r="Z136" i="1" s="1"/>
  <c r="Z144" i="11" s="1"/>
  <c r="N136" i="1"/>
  <c r="X136" i="1" s="1"/>
  <c r="X45" i="10" s="1"/>
  <c r="L136" i="1"/>
  <c r="V136" i="1" s="1"/>
  <c r="K136" i="1"/>
  <c r="U136" i="1" s="1"/>
  <c r="U144" i="11" s="1"/>
  <c r="J136" i="1"/>
  <c r="T136" i="1" s="1"/>
  <c r="I136" i="1"/>
  <c r="S136" i="1" s="1"/>
  <c r="S144" i="11" s="1"/>
  <c r="Y135" i="1"/>
  <c r="W135" i="1"/>
  <c r="W44" i="10" s="1"/>
  <c r="Q135" i="1"/>
  <c r="Q59" i="11" s="1"/>
  <c r="Z135" i="1"/>
  <c r="N135" i="1"/>
  <c r="X135" i="1" s="1"/>
  <c r="X44" i="10" s="1"/>
  <c r="L135" i="1"/>
  <c r="V135" i="1" s="1"/>
  <c r="V59" i="11" s="1"/>
  <c r="K135" i="1"/>
  <c r="U135" i="1" s="1"/>
  <c r="J135" i="1"/>
  <c r="T135" i="1" s="1"/>
  <c r="T44" i="10" s="1"/>
  <c r="I135" i="1"/>
  <c r="Y134" i="1"/>
  <c r="Y58" i="10" s="1"/>
  <c r="W134" i="1"/>
  <c r="Q134" i="1"/>
  <c r="AA134" i="1" s="1"/>
  <c r="AA58" i="10" s="1"/>
  <c r="P134" i="1"/>
  <c r="Z134" i="1" s="1"/>
  <c r="Z58" i="10" s="1"/>
  <c r="N134" i="1"/>
  <c r="X134" i="1" s="1"/>
  <c r="X143" i="11" s="1"/>
  <c r="L134" i="1"/>
  <c r="V134" i="1" s="1"/>
  <c r="V143" i="11" s="1"/>
  <c r="K134" i="1"/>
  <c r="K58" i="10" s="1"/>
  <c r="J134" i="1"/>
  <c r="T134" i="1" s="1"/>
  <c r="T143" i="11" s="1"/>
  <c r="I134" i="1"/>
  <c r="S134" i="1" s="1"/>
  <c r="S143" i="11" s="1"/>
  <c r="N125" i="1"/>
  <c r="N78" i="1"/>
  <c r="AA148" i="11" l="1"/>
  <c r="AA88" i="10"/>
  <c r="R87" i="10"/>
  <c r="AA145" i="11"/>
  <c r="AA85" i="10"/>
  <c r="Z44" i="10"/>
  <c r="N27" i="10"/>
  <c r="W145" i="10"/>
  <c r="O160" i="9"/>
  <c r="Y145" i="10"/>
  <c r="Y59" i="11"/>
  <c r="W27" i="10"/>
  <c r="Y56" i="11"/>
  <c r="W127" i="9"/>
  <c r="Y127" i="9"/>
  <c r="O80" i="11"/>
  <c r="W144" i="11"/>
  <c r="W80" i="11"/>
  <c r="O187" i="10"/>
  <c r="X46" i="10"/>
  <c r="X150" i="11"/>
  <c r="Y147" i="10"/>
  <c r="W57" i="11"/>
  <c r="Y146" i="10"/>
  <c r="W160" i="9"/>
  <c r="AB141" i="1"/>
  <c r="AB91" i="9" s="1"/>
  <c r="N144" i="11"/>
  <c r="N59" i="11"/>
  <c r="N142" i="11"/>
  <c r="N44" i="10"/>
  <c r="N58" i="10"/>
  <c r="N45" i="10"/>
  <c r="N143" i="11"/>
  <c r="R46" i="10"/>
  <c r="AA133" i="1"/>
  <c r="AA135" i="1"/>
  <c r="AA59" i="11" s="1"/>
  <c r="Q145" i="10"/>
  <c r="U132" i="1"/>
  <c r="U58" i="11" s="1"/>
  <c r="J58" i="11"/>
  <c r="S57" i="11"/>
  <c r="Y160" i="9"/>
  <c r="Z187" i="10"/>
  <c r="U145" i="10"/>
  <c r="W142" i="11"/>
  <c r="X144" i="11"/>
  <c r="Y44" i="10"/>
  <c r="X59" i="11"/>
  <c r="Y143" i="11"/>
  <c r="X58" i="10"/>
  <c r="P80" i="11"/>
  <c r="Z80" i="11"/>
  <c r="X87" i="10"/>
  <c r="X147" i="11"/>
  <c r="X85" i="10"/>
  <c r="X145" i="11"/>
  <c r="X89" i="10"/>
  <c r="X149" i="11"/>
  <c r="X88" i="10"/>
  <c r="X148" i="11"/>
  <c r="X86" i="10"/>
  <c r="X146" i="11"/>
  <c r="N80" i="11"/>
  <c r="N187" i="10"/>
  <c r="X129" i="1"/>
  <c r="X160" i="9" s="1"/>
  <c r="N160" i="9"/>
  <c r="P145" i="10"/>
  <c r="Z56" i="11"/>
  <c r="P129" i="9"/>
  <c r="P58" i="11"/>
  <c r="Z147" i="10"/>
  <c r="Z58" i="11"/>
  <c r="P127" i="9"/>
  <c r="P128" i="9"/>
  <c r="P57" i="11"/>
  <c r="P147" i="10"/>
  <c r="P44" i="10"/>
  <c r="P146" i="10"/>
  <c r="R147" i="11"/>
  <c r="Z45" i="10"/>
  <c r="Z88" i="10"/>
  <c r="Z148" i="11"/>
  <c r="P144" i="11"/>
  <c r="Z85" i="10"/>
  <c r="Z145" i="11"/>
  <c r="Z46" i="10"/>
  <c r="Z150" i="11"/>
  <c r="P45" i="10"/>
  <c r="P58" i="10"/>
  <c r="Z87" i="10"/>
  <c r="Z147" i="11"/>
  <c r="Z86" i="10"/>
  <c r="Z146" i="11"/>
  <c r="U46" i="10"/>
  <c r="U150" i="11"/>
  <c r="U129" i="1"/>
  <c r="K128" i="9"/>
  <c r="K58" i="11"/>
  <c r="K44" i="10"/>
  <c r="U45" i="10"/>
  <c r="U86" i="10"/>
  <c r="U146" i="11"/>
  <c r="K160" i="9"/>
  <c r="U127" i="9"/>
  <c r="U87" i="10"/>
  <c r="U147" i="11"/>
  <c r="R150" i="11"/>
  <c r="U85" i="10"/>
  <c r="U145" i="11"/>
  <c r="U88" i="10"/>
  <c r="U148" i="11"/>
  <c r="K127" i="9"/>
  <c r="U56" i="11"/>
  <c r="U89" i="10"/>
  <c r="U149" i="11"/>
  <c r="W87" i="10"/>
  <c r="W147" i="11"/>
  <c r="W88" i="10"/>
  <c r="W148" i="11"/>
  <c r="W85" i="10"/>
  <c r="W145" i="11"/>
  <c r="W86" i="10"/>
  <c r="W146" i="11"/>
  <c r="W89" i="10"/>
  <c r="W149" i="11"/>
  <c r="L144" i="11"/>
  <c r="L57" i="11"/>
  <c r="L58" i="10"/>
  <c r="V57" i="11"/>
  <c r="L146" i="10"/>
  <c r="L45" i="10"/>
  <c r="AB142" i="1"/>
  <c r="V150" i="11"/>
  <c r="V46" i="10"/>
  <c r="V127" i="9"/>
  <c r="L128" i="9"/>
  <c r="L142" i="11"/>
  <c r="V145" i="10"/>
  <c r="V45" i="10"/>
  <c r="AA145" i="10"/>
  <c r="AA46" i="10"/>
  <c r="AA150" i="11"/>
  <c r="AA136" i="1"/>
  <c r="AA56" i="11"/>
  <c r="AA89" i="10"/>
  <c r="AA149" i="11"/>
  <c r="AA87" i="10"/>
  <c r="AA147" i="11"/>
  <c r="J59" i="11"/>
  <c r="T59" i="11"/>
  <c r="T89" i="10"/>
  <c r="T149" i="11"/>
  <c r="T150" i="11"/>
  <c r="T46" i="10"/>
  <c r="T86" i="10"/>
  <c r="T146" i="11"/>
  <c r="T87" i="10"/>
  <c r="T147" i="11"/>
  <c r="J147" i="10"/>
  <c r="AB139" i="1"/>
  <c r="T85" i="10"/>
  <c r="T145" i="11"/>
  <c r="T88" i="10"/>
  <c r="T148" i="11"/>
  <c r="AB137" i="1"/>
  <c r="AB76" i="9" s="1"/>
  <c r="S85" i="10"/>
  <c r="S145" i="11"/>
  <c r="S87" i="10"/>
  <c r="S147" i="11"/>
  <c r="I127" i="9"/>
  <c r="I128" i="9"/>
  <c r="I187" i="10"/>
  <c r="S86" i="10"/>
  <c r="S146" i="11"/>
  <c r="R85" i="10"/>
  <c r="R145" i="11"/>
  <c r="S128" i="9"/>
  <c r="S56" i="11"/>
  <c r="I145" i="10"/>
  <c r="S145" i="10"/>
  <c r="R86" i="10"/>
  <c r="R146" i="11"/>
  <c r="R89" i="10"/>
  <c r="R149" i="11"/>
  <c r="S89" i="10"/>
  <c r="S149" i="11"/>
  <c r="S129" i="1"/>
  <c r="S187" i="10" s="1"/>
  <c r="I56" i="11"/>
  <c r="I58" i="11"/>
  <c r="AB140" i="1"/>
  <c r="AB90" i="9" s="1"/>
  <c r="S88" i="10"/>
  <c r="S148" i="11"/>
  <c r="AB138" i="1"/>
  <c r="AB88" i="9" s="1"/>
  <c r="R88" i="10"/>
  <c r="R148" i="11"/>
  <c r="S150" i="11"/>
  <c r="S46" i="10"/>
  <c r="Y144" i="11"/>
  <c r="V144" i="11"/>
  <c r="W59" i="11"/>
  <c r="U44" i="10"/>
  <c r="Z59" i="11"/>
  <c r="Z143" i="11"/>
  <c r="W58" i="10"/>
  <c r="W143" i="11"/>
  <c r="Y142" i="11"/>
  <c r="X27" i="10"/>
  <c r="Y27" i="10"/>
  <c r="S147" i="10"/>
  <c r="W129" i="9"/>
  <c r="T58" i="11"/>
  <c r="T147" i="10"/>
  <c r="X129" i="9"/>
  <c r="W58" i="11"/>
  <c r="W147" i="10"/>
  <c r="Y129" i="9"/>
  <c r="X147" i="10"/>
  <c r="U128" i="9"/>
  <c r="X57" i="11"/>
  <c r="W128" i="9"/>
  <c r="Y57" i="11"/>
  <c r="Z128" i="9"/>
  <c r="U146" i="10"/>
  <c r="Y80" i="11"/>
  <c r="P160" i="9"/>
  <c r="P187" i="10"/>
  <c r="P59" i="11"/>
  <c r="Z127" i="9"/>
  <c r="P56" i="11"/>
  <c r="Z57" i="11"/>
  <c r="P27" i="10"/>
  <c r="Z133" i="1"/>
  <c r="P143" i="11"/>
  <c r="N127" i="9"/>
  <c r="N56" i="11"/>
  <c r="X146" i="10"/>
  <c r="N58" i="11"/>
  <c r="N129" i="9"/>
  <c r="N57" i="11"/>
  <c r="N147" i="10"/>
  <c r="X127" i="9"/>
  <c r="N128" i="9"/>
  <c r="N146" i="10"/>
  <c r="X56" i="11"/>
  <c r="N145" i="10"/>
  <c r="AA58" i="11"/>
  <c r="AA146" i="10"/>
  <c r="R130" i="1"/>
  <c r="AA128" i="9"/>
  <c r="Q144" i="11"/>
  <c r="Q58" i="10"/>
  <c r="Q128" i="9"/>
  <c r="AA129" i="9"/>
  <c r="Q80" i="11"/>
  <c r="AA57" i="11"/>
  <c r="Q58" i="11"/>
  <c r="Q146" i="10"/>
  <c r="Q44" i="10"/>
  <c r="AA129" i="1"/>
  <c r="AA127" i="9"/>
  <c r="Q57" i="11"/>
  <c r="AA143" i="11"/>
  <c r="Q187" i="10"/>
  <c r="Q127" i="9"/>
  <c r="Q142" i="11"/>
  <c r="AA147" i="10"/>
  <c r="Q147" i="10"/>
  <c r="Q129" i="9"/>
  <c r="Q56" i="11"/>
  <c r="Q143" i="11"/>
  <c r="K80" i="11"/>
  <c r="K56" i="11"/>
  <c r="K145" i="10"/>
  <c r="U27" i="10"/>
  <c r="K143" i="11"/>
  <c r="K45" i="10"/>
  <c r="K147" i="10"/>
  <c r="U59" i="11"/>
  <c r="K27" i="10"/>
  <c r="R133" i="1"/>
  <c r="K129" i="9"/>
  <c r="K59" i="11"/>
  <c r="K142" i="11"/>
  <c r="K187" i="10"/>
  <c r="K57" i="11"/>
  <c r="K144" i="11"/>
  <c r="K146" i="10"/>
  <c r="L80" i="11"/>
  <c r="V44" i="10"/>
  <c r="L129" i="9"/>
  <c r="L27" i="10"/>
  <c r="V128" i="9"/>
  <c r="L145" i="10"/>
  <c r="L44" i="10"/>
  <c r="V58" i="10"/>
  <c r="V129" i="1"/>
  <c r="L127" i="9"/>
  <c r="L56" i="11"/>
  <c r="V56" i="11"/>
  <c r="L58" i="11"/>
  <c r="V58" i="11"/>
  <c r="L59" i="11"/>
  <c r="L187" i="10"/>
  <c r="L143" i="11"/>
  <c r="V146" i="10"/>
  <c r="L147" i="10"/>
  <c r="V147" i="10"/>
  <c r="V142" i="11"/>
  <c r="R135" i="1"/>
  <c r="R44" i="10" s="1"/>
  <c r="J44" i="10"/>
  <c r="T45" i="10"/>
  <c r="T129" i="1"/>
  <c r="J128" i="9"/>
  <c r="T128" i="9"/>
  <c r="J129" i="9"/>
  <c r="J57" i="11"/>
  <c r="T144" i="11"/>
  <c r="T58" i="10"/>
  <c r="T57" i="11"/>
  <c r="J58" i="10"/>
  <c r="T146" i="10"/>
  <c r="J45" i="10"/>
  <c r="R134" i="1"/>
  <c r="J187" i="10"/>
  <c r="J160" i="9"/>
  <c r="J56" i="11"/>
  <c r="T27" i="10"/>
  <c r="J145" i="10"/>
  <c r="J146" i="10"/>
  <c r="J127" i="9"/>
  <c r="J142" i="11"/>
  <c r="J143" i="11"/>
  <c r="J144" i="11"/>
  <c r="J27" i="10"/>
  <c r="I27" i="10"/>
  <c r="S127" i="9"/>
  <c r="I142" i="11"/>
  <c r="I144" i="11"/>
  <c r="I147" i="10"/>
  <c r="S27" i="10"/>
  <c r="S58" i="11"/>
  <c r="I143" i="11"/>
  <c r="I58" i="10"/>
  <c r="I160" i="9"/>
  <c r="I129" i="9"/>
  <c r="I57" i="11"/>
  <c r="I59" i="11"/>
  <c r="I146" i="10"/>
  <c r="I45" i="10"/>
  <c r="S58" i="10"/>
  <c r="I44" i="10"/>
  <c r="S45" i="10"/>
  <c r="AB131" i="1"/>
  <c r="R131" i="1"/>
  <c r="R132" i="1"/>
  <c r="T130" i="1"/>
  <c r="R129" i="1"/>
  <c r="R136" i="1"/>
  <c r="S135" i="1"/>
  <c r="U134" i="1"/>
  <c r="O43" i="10"/>
  <c r="H43" i="10"/>
  <c r="G43" i="10"/>
  <c r="F43" i="10"/>
  <c r="E43" i="10"/>
  <c r="D43" i="10"/>
  <c r="C43" i="10"/>
  <c r="B43" i="10"/>
  <c r="A43" i="10"/>
  <c r="O42" i="10"/>
  <c r="H42" i="10"/>
  <c r="G42" i="10"/>
  <c r="F42" i="10"/>
  <c r="E42" i="10"/>
  <c r="D42" i="10"/>
  <c r="C42" i="10"/>
  <c r="B42" i="10"/>
  <c r="A42" i="10"/>
  <c r="O57" i="10"/>
  <c r="H57" i="10"/>
  <c r="G57" i="10"/>
  <c r="F57" i="10"/>
  <c r="E57" i="10"/>
  <c r="D57" i="10"/>
  <c r="C57" i="10"/>
  <c r="B57" i="10"/>
  <c r="A57" i="10"/>
  <c r="O111" i="10"/>
  <c r="L111" i="10"/>
  <c r="H111" i="10"/>
  <c r="G111" i="10"/>
  <c r="F111" i="10"/>
  <c r="E111" i="10"/>
  <c r="D111" i="10"/>
  <c r="C111" i="10"/>
  <c r="B111" i="10"/>
  <c r="A111" i="10"/>
  <c r="O144" i="10"/>
  <c r="H144" i="10"/>
  <c r="G144" i="10"/>
  <c r="F144" i="10"/>
  <c r="E144" i="10"/>
  <c r="D144" i="10"/>
  <c r="C144" i="10"/>
  <c r="B144" i="10"/>
  <c r="A144" i="10"/>
  <c r="O218" i="10"/>
  <c r="N218" i="10"/>
  <c r="H218" i="10"/>
  <c r="H219" i="10" s="1"/>
  <c r="G218" i="10"/>
  <c r="F218" i="10"/>
  <c r="E218" i="10"/>
  <c r="D218" i="10"/>
  <c r="C218" i="10"/>
  <c r="B218" i="10"/>
  <c r="A218" i="10"/>
  <c r="H202" i="10"/>
  <c r="G202" i="10"/>
  <c r="F202" i="10"/>
  <c r="E202" i="10"/>
  <c r="D202" i="10"/>
  <c r="C202" i="10"/>
  <c r="B202" i="10"/>
  <c r="A202" i="10"/>
  <c r="H201" i="10"/>
  <c r="G201" i="10"/>
  <c r="F201" i="10"/>
  <c r="E201" i="10"/>
  <c r="D201" i="10"/>
  <c r="C201" i="10"/>
  <c r="B201" i="10"/>
  <c r="A201" i="10"/>
  <c r="O141" i="11"/>
  <c r="M141" i="11"/>
  <c r="H141" i="11"/>
  <c r="G141" i="11"/>
  <c r="F141" i="11"/>
  <c r="E141" i="11"/>
  <c r="D141" i="11"/>
  <c r="C141" i="11"/>
  <c r="B141" i="11"/>
  <c r="A141" i="11"/>
  <c r="O140" i="11"/>
  <c r="M140" i="11"/>
  <c r="H140" i="11"/>
  <c r="G140" i="11"/>
  <c r="F140" i="11"/>
  <c r="E140" i="11"/>
  <c r="D140" i="11"/>
  <c r="C140" i="11"/>
  <c r="B140" i="11"/>
  <c r="A140" i="11"/>
  <c r="O139" i="11"/>
  <c r="L139" i="11"/>
  <c r="H139" i="11"/>
  <c r="G139" i="11"/>
  <c r="F139" i="11"/>
  <c r="E139" i="11"/>
  <c r="D139" i="11"/>
  <c r="C139" i="11"/>
  <c r="B139" i="11"/>
  <c r="A139" i="11"/>
  <c r="O138" i="11"/>
  <c r="N138" i="11"/>
  <c r="M138" i="11"/>
  <c r="H138" i="11"/>
  <c r="G138" i="11"/>
  <c r="F138" i="11"/>
  <c r="E138" i="11"/>
  <c r="D138" i="11"/>
  <c r="C138" i="11"/>
  <c r="B138" i="11"/>
  <c r="A138" i="11"/>
  <c r="O54" i="11"/>
  <c r="N54" i="11"/>
  <c r="M54" i="11"/>
  <c r="H54" i="11"/>
  <c r="G54" i="11"/>
  <c r="F54" i="11"/>
  <c r="E54" i="11"/>
  <c r="D54" i="11"/>
  <c r="C54" i="11"/>
  <c r="B54" i="11"/>
  <c r="A54" i="11"/>
  <c r="O53" i="11"/>
  <c r="M53" i="11"/>
  <c r="H53" i="11"/>
  <c r="G53" i="11"/>
  <c r="F53" i="11"/>
  <c r="E53" i="11"/>
  <c r="D53" i="11"/>
  <c r="C53" i="11"/>
  <c r="B53" i="11"/>
  <c r="A53" i="11"/>
  <c r="M52" i="11"/>
  <c r="H52" i="11"/>
  <c r="G52" i="11"/>
  <c r="F52" i="11"/>
  <c r="E52" i="11"/>
  <c r="D52" i="11"/>
  <c r="C52" i="11"/>
  <c r="B52" i="11"/>
  <c r="A52" i="11"/>
  <c r="M51" i="11"/>
  <c r="H51" i="11"/>
  <c r="G51" i="11"/>
  <c r="F51" i="11"/>
  <c r="E51" i="11"/>
  <c r="D51" i="11"/>
  <c r="C51" i="11"/>
  <c r="B51" i="11"/>
  <c r="A51" i="11"/>
  <c r="O126" i="9"/>
  <c r="H126" i="9"/>
  <c r="G126" i="9"/>
  <c r="F126" i="9"/>
  <c r="E126" i="9"/>
  <c r="D126" i="9"/>
  <c r="C126" i="9"/>
  <c r="B126" i="9"/>
  <c r="A126" i="9"/>
  <c r="G125" i="9"/>
  <c r="F125" i="9"/>
  <c r="E125" i="9"/>
  <c r="D125" i="9"/>
  <c r="C125" i="9"/>
  <c r="B125" i="9"/>
  <c r="A125" i="9"/>
  <c r="M173" i="9"/>
  <c r="H173" i="9"/>
  <c r="G173" i="9"/>
  <c r="F173" i="9"/>
  <c r="E173" i="9"/>
  <c r="D173" i="9"/>
  <c r="C173" i="9"/>
  <c r="B173" i="9"/>
  <c r="A173" i="9"/>
  <c r="M172" i="9"/>
  <c r="H172" i="9"/>
  <c r="G172" i="9"/>
  <c r="F172" i="9"/>
  <c r="E172" i="9"/>
  <c r="D172" i="9"/>
  <c r="C172" i="9"/>
  <c r="B172" i="9"/>
  <c r="A172" i="9"/>
  <c r="O184" i="9"/>
  <c r="N184" i="9"/>
  <c r="M184" i="9"/>
  <c r="H184" i="9"/>
  <c r="H185" i="9" s="1"/>
  <c r="G184" i="9"/>
  <c r="F184" i="9"/>
  <c r="E184" i="9"/>
  <c r="D184" i="9"/>
  <c r="C184" i="9"/>
  <c r="B184" i="9"/>
  <c r="A184" i="9"/>
  <c r="AB136" i="1" l="1"/>
  <c r="AB144" i="11" s="1"/>
  <c r="AB149" i="11"/>
  <c r="AB87" i="10"/>
  <c r="AB89" i="9"/>
  <c r="AB89" i="10"/>
  <c r="AA27" i="10"/>
  <c r="AB133" i="1"/>
  <c r="AB142" i="11" s="1"/>
  <c r="U129" i="9"/>
  <c r="AB132" i="1"/>
  <c r="U147" i="10"/>
  <c r="AB46" i="10"/>
  <c r="AA142" i="11"/>
  <c r="U80" i="11"/>
  <c r="X80" i="11"/>
  <c r="AA45" i="10"/>
  <c r="AA44" i="10"/>
  <c r="S80" i="11"/>
  <c r="X187" i="10"/>
  <c r="AB150" i="11"/>
  <c r="AB147" i="11"/>
  <c r="U187" i="10"/>
  <c r="U160" i="9"/>
  <c r="AA144" i="11"/>
  <c r="AB88" i="10"/>
  <c r="AB148" i="11"/>
  <c r="S160" i="9"/>
  <c r="AB129" i="1"/>
  <c r="AB160" i="9" s="1"/>
  <c r="AB86" i="10"/>
  <c r="AB146" i="11"/>
  <c r="AB85" i="10"/>
  <c r="AB145" i="11"/>
  <c r="Z27" i="10"/>
  <c r="Z142" i="11"/>
  <c r="R27" i="10"/>
  <c r="R142" i="11"/>
  <c r="R127" i="9"/>
  <c r="R145" i="10"/>
  <c r="R56" i="11"/>
  <c r="AA160" i="9"/>
  <c r="AA187" i="10"/>
  <c r="AA80" i="11"/>
  <c r="AB134" i="1"/>
  <c r="AB143" i="11" s="1"/>
  <c r="U58" i="10"/>
  <c r="U143" i="11"/>
  <c r="V80" i="11"/>
  <c r="V160" i="9"/>
  <c r="V187" i="10"/>
  <c r="R59" i="11"/>
  <c r="AB130" i="1"/>
  <c r="AB56" i="11" s="1"/>
  <c r="T127" i="9"/>
  <c r="T145" i="10"/>
  <c r="T56" i="11"/>
  <c r="R143" i="11"/>
  <c r="T160" i="9"/>
  <c r="T80" i="11"/>
  <c r="T187" i="10"/>
  <c r="R58" i="10"/>
  <c r="R45" i="10"/>
  <c r="R144" i="11"/>
  <c r="AB128" i="9"/>
  <c r="AB57" i="11"/>
  <c r="AB146" i="10"/>
  <c r="R129" i="9"/>
  <c r="R58" i="11"/>
  <c r="R147" i="10"/>
  <c r="R57" i="11"/>
  <c r="R128" i="9"/>
  <c r="R146" i="10"/>
  <c r="R160" i="9"/>
  <c r="R187" i="10"/>
  <c r="R80" i="11"/>
  <c r="AB135" i="1"/>
  <c r="S44" i="10"/>
  <c r="S59" i="11"/>
  <c r="L122" i="1"/>
  <c r="V122" i="1" s="1"/>
  <c r="W122" i="1"/>
  <c r="AB45" i="10" l="1"/>
  <c r="AB27" i="10"/>
  <c r="AB129" i="9"/>
  <c r="AB58" i="11"/>
  <c r="AB147" i="10"/>
  <c r="AB58" i="10"/>
  <c r="AB187" i="10"/>
  <c r="AB80" i="11"/>
  <c r="AB145" i="10"/>
  <c r="AB127" i="9"/>
  <c r="AB44" i="10"/>
  <c r="AB59" i="11"/>
  <c r="W184" i="9"/>
  <c r="W185" i="9" s="1"/>
  <c r="W218" i="10"/>
  <c r="W219" i="10" s="1"/>
  <c r="W138" i="11"/>
  <c r="V218" i="10"/>
  <c r="V219" i="10" s="1"/>
  <c r="V138" i="11"/>
  <c r="V184" i="9"/>
  <c r="V185" i="9" s="1"/>
  <c r="L218" i="10"/>
  <c r="L138" i="11"/>
  <c r="L184" i="9"/>
  <c r="Q122" i="1"/>
  <c r="P122" i="1"/>
  <c r="K122" i="1"/>
  <c r="J122" i="1"/>
  <c r="I122" i="1"/>
  <c r="Y122" i="1"/>
  <c r="X122" i="1"/>
  <c r="W121" i="1"/>
  <c r="Q121" i="1"/>
  <c r="P121" i="1"/>
  <c r="O121" i="1"/>
  <c r="N121" i="1"/>
  <c r="L121" i="1"/>
  <c r="K121" i="1"/>
  <c r="J121" i="1"/>
  <c r="I121" i="1"/>
  <c r="W120" i="1"/>
  <c r="Q120" i="1"/>
  <c r="P120" i="1"/>
  <c r="O120" i="1"/>
  <c r="N120" i="1"/>
  <c r="L120" i="1"/>
  <c r="V120" i="1" s="1"/>
  <c r="K120" i="1"/>
  <c r="J120" i="1"/>
  <c r="I120" i="1"/>
  <c r="Y123" i="1"/>
  <c r="W123" i="1"/>
  <c r="Q123" i="1"/>
  <c r="AA123" i="1" s="1"/>
  <c r="P123" i="1"/>
  <c r="Z123" i="1" s="1"/>
  <c r="N123" i="1"/>
  <c r="L123" i="1"/>
  <c r="K123" i="1"/>
  <c r="J123" i="1"/>
  <c r="I123" i="1"/>
  <c r="Y124" i="1"/>
  <c r="Y87" i="9" s="1"/>
  <c r="V124" i="1"/>
  <c r="V87" i="9" s="1"/>
  <c r="Q124" i="1"/>
  <c r="Q87" i="9" s="1"/>
  <c r="P124" i="1"/>
  <c r="P87" i="9" s="1"/>
  <c r="N124" i="1"/>
  <c r="N87" i="9" s="1"/>
  <c r="M124" i="1"/>
  <c r="M87" i="9" s="1"/>
  <c r="K124" i="1"/>
  <c r="K87" i="9" s="1"/>
  <c r="J124" i="1"/>
  <c r="J87" i="9" s="1"/>
  <c r="I124" i="1"/>
  <c r="I87" i="9" s="1"/>
  <c r="Y125" i="1"/>
  <c r="W125" i="1"/>
  <c r="Q125" i="1"/>
  <c r="X125" i="1"/>
  <c r="L125" i="1"/>
  <c r="K125" i="1"/>
  <c r="J125" i="1"/>
  <c r="I125" i="1"/>
  <c r="Y127" i="1"/>
  <c r="W127" i="1"/>
  <c r="Q127" i="1"/>
  <c r="P127" i="1"/>
  <c r="N127" i="1"/>
  <c r="L127" i="1"/>
  <c r="K127" i="1"/>
  <c r="J127" i="1"/>
  <c r="I127" i="1"/>
  <c r="Y126" i="1"/>
  <c r="Y55" i="11" s="1"/>
  <c r="W126" i="1"/>
  <c r="W55" i="11" s="1"/>
  <c r="Q126" i="1"/>
  <c r="Q55" i="11" s="1"/>
  <c r="P55" i="11"/>
  <c r="N126" i="1"/>
  <c r="N55" i="11" s="1"/>
  <c r="L126" i="1"/>
  <c r="L55" i="11" s="1"/>
  <c r="K126" i="1"/>
  <c r="K55" i="11" s="1"/>
  <c r="J126" i="1"/>
  <c r="J55" i="11" s="1"/>
  <c r="I126" i="1"/>
  <c r="I55" i="11" s="1"/>
  <c r="Y128" i="1"/>
  <c r="W128" i="1"/>
  <c r="Q128" i="1"/>
  <c r="P128" i="1"/>
  <c r="N128" i="1"/>
  <c r="L128" i="1"/>
  <c r="K128" i="1"/>
  <c r="J128" i="1"/>
  <c r="I128" i="1"/>
  <c r="W54" i="11" l="1"/>
  <c r="Y54" i="11"/>
  <c r="Y120" i="1"/>
  <c r="Y51" i="11" s="1"/>
  <c r="O201" i="10"/>
  <c r="O172" i="9"/>
  <c r="O51" i="11"/>
  <c r="Y121" i="1"/>
  <c r="Y52" i="11" s="1"/>
  <c r="O173" i="9"/>
  <c r="O202" i="10"/>
  <c r="O52" i="11"/>
  <c r="X124" i="1"/>
  <c r="N139" i="11"/>
  <c r="N111" i="10"/>
  <c r="Y141" i="11"/>
  <c r="Y57" i="10"/>
  <c r="W57" i="10"/>
  <c r="W141" i="11"/>
  <c r="W140" i="11"/>
  <c r="W43" i="10"/>
  <c r="Y140" i="11"/>
  <c r="Y43" i="10"/>
  <c r="W42" i="10"/>
  <c r="Y42" i="10"/>
  <c r="Y139" i="11"/>
  <c r="Y111" i="10"/>
  <c r="V139" i="11"/>
  <c r="V111" i="10"/>
  <c r="Y126" i="9"/>
  <c r="Y144" i="10"/>
  <c r="Y53" i="11"/>
  <c r="W126" i="9"/>
  <c r="W53" i="11"/>
  <c r="W144" i="10"/>
  <c r="Y184" i="9"/>
  <c r="Y185" i="9" s="1"/>
  <c r="Y218" i="10"/>
  <c r="Y219" i="10" s="1"/>
  <c r="Y138" i="11"/>
  <c r="W173" i="9"/>
  <c r="W52" i="11"/>
  <c r="W202" i="10"/>
  <c r="W201" i="10"/>
  <c r="W51" i="11"/>
  <c r="W172" i="9"/>
  <c r="X54" i="11"/>
  <c r="AA128" i="1"/>
  <c r="Q141" i="11"/>
  <c r="Q57" i="10"/>
  <c r="AA120" i="1"/>
  <c r="Q172" i="9"/>
  <c r="Q201" i="10"/>
  <c r="Q51" i="11"/>
  <c r="Q218" i="10"/>
  <c r="Q138" i="11"/>
  <c r="Q184" i="9"/>
  <c r="AA126" i="1"/>
  <c r="AA55" i="11" s="1"/>
  <c r="Q42" i="10"/>
  <c r="AA126" i="9"/>
  <c r="AA53" i="11"/>
  <c r="AA144" i="10"/>
  <c r="AA122" i="1"/>
  <c r="Q140" i="11"/>
  <c r="Q43" i="10"/>
  <c r="AA125" i="1"/>
  <c r="Q54" i="11"/>
  <c r="Q173" i="9"/>
  <c r="Q202" i="10"/>
  <c r="Q52" i="11"/>
  <c r="AA124" i="1"/>
  <c r="AA87" i="9" s="1"/>
  <c r="Q111" i="10"/>
  <c r="Q139" i="11"/>
  <c r="Q144" i="10"/>
  <c r="Q53" i="11"/>
  <c r="Q126" i="9"/>
  <c r="AA121" i="1"/>
  <c r="K139" i="11"/>
  <c r="K111" i="10"/>
  <c r="U127" i="1"/>
  <c r="K140" i="11"/>
  <c r="K43" i="10"/>
  <c r="K202" i="10"/>
  <c r="K52" i="11"/>
  <c r="K173" i="9"/>
  <c r="K218" i="10"/>
  <c r="K138" i="11"/>
  <c r="K184" i="9"/>
  <c r="U125" i="1"/>
  <c r="K54" i="11"/>
  <c r="U122" i="1"/>
  <c r="U123" i="1"/>
  <c r="K126" i="9"/>
  <c r="K144" i="10"/>
  <c r="K53" i="11"/>
  <c r="U128" i="1"/>
  <c r="K57" i="10"/>
  <c r="K141" i="11"/>
  <c r="U120" i="1"/>
  <c r="K201" i="10"/>
  <c r="K51" i="11"/>
  <c r="K172" i="9"/>
  <c r="U121" i="1"/>
  <c r="K42" i="10"/>
  <c r="Z126" i="1"/>
  <c r="P42" i="10"/>
  <c r="Z144" i="10"/>
  <c r="Z53" i="11"/>
  <c r="Z126" i="9"/>
  <c r="Z120" i="1"/>
  <c r="P172" i="9"/>
  <c r="P201" i="10"/>
  <c r="P51" i="11"/>
  <c r="Z125" i="1"/>
  <c r="P54" i="11"/>
  <c r="Z121" i="1"/>
  <c r="P173" i="9"/>
  <c r="P202" i="10"/>
  <c r="P52" i="11"/>
  <c r="P53" i="11"/>
  <c r="P126" i="9"/>
  <c r="P144" i="10"/>
  <c r="X218" i="10"/>
  <c r="X219" i="10" s="1"/>
  <c r="X138" i="11"/>
  <c r="X184" i="9"/>
  <c r="X185" i="9" s="1"/>
  <c r="X120" i="1"/>
  <c r="N172" i="9"/>
  <c r="N51" i="11"/>
  <c r="N201" i="10"/>
  <c r="X121" i="1"/>
  <c r="N202" i="10"/>
  <c r="N173" i="9"/>
  <c r="N52" i="11"/>
  <c r="N141" i="11"/>
  <c r="N57" i="10"/>
  <c r="X126" i="1"/>
  <c r="X55" i="11" s="1"/>
  <c r="N42" i="10"/>
  <c r="X127" i="1"/>
  <c r="N140" i="11"/>
  <c r="N43" i="10"/>
  <c r="X123" i="1"/>
  <c r="N126" i="9"/>
  <c r="N144" i="10"/>
  <c r="N53" i="11"/>
  <c r="Z128" i="1"/>
  <c r="P57" i="10"/>
  <c r="P141" i="11"/>
  <c r="Z122" i="1"/>
  <c r="P218" i="10"/>
  <c r="P184" i="9"/>
  <c r="P138" i="11"/>
  <c r="P43" i="10"/>
  <c r="P140" i="11"/>
  <c r="Z124" i="1"/>
  <c r="Z87" i="9" s="1"/>
  <c r="P111" i="10"/>
  <c r="P139" i="11"/>
  <c r="Z127" i="1"/>
  <c r="W124" i="1"/>
  <c r="W87" i="9" s="1"/>
  <c r="M111" i="10"/>
  <c r="M139" i="11"/>
  <c r="V127" i="1"/>
  <c r="L140" i="11"/>
  <c r="L43" i="10"/>
  <c r="V121" i="1"/>
  <c r="L173" i="9"/>
  <c r="L52" i="11"/>
  <c r="L202" i="10"/>
  <c r="V125" i="1"/>
  <c r="L54" i="11"/>
  <c r="R127" i="1"/>
  <c r="V123" i="1"/>
  <c r="L126" i="9"/>
  <c r="L53" i="11"/>
  <c r="L144" i="10"/>
  <c r="V172" i="9"/>
  <c r="V201" i="10"/>
  <c r="V51" i="11"/>
  <c r="V128" i="1"/>
  <c r="L57" i="10"/>
  <c r="L141" i="11"/>
  <c r="V126" i="1"/>
  <c r="V55" i="11" s="1"/>
  <c r="L42" i="10"/>
  <c r="L51" i="11"/>
  <c r="L201" i="10"/>
  <c r="L172" i="9"/>
  <c r="J126" i="9"/>
  <c r="J144" i="10"/>
  <c r="J53" i="11"/>
  <c r="T128" i="1"/>
  <c r="J141" i="11"/>
  <c r="J57" i="10"/>
  <c r="T126" i="1"/>
  <c r="T55" i="11" s="1"/>
  <c r="J42" i="10"/>
  <c r="R126" i="1"/>
  <c r="T127" i="1"/>
  <c r="J43" i="10"/>
  <c r="J140" i="11"/>
  <c r="R128" i="1"/>
  <c r="T120" i="1"/>
  <c r="J172" i="9"/>
  <c r="J51" i="11"/>
  <c r="J201" i="10"/>
  <c r="J54" i="11"/>
  <c r="R123" i="1"/>
  <c r="R144" i="10" s="1"/>
  <c r="T124" i="1"/>
  <c r="T87" i="9" s="1"/>
  <c r="J111" i="10"/>
  <c r="J139" i="11"/>
  <c r="T123" i="1"/>
  <c r="T121" i="1"/>
  <c r="J173" i="9"/>
  <c r="J202" i="10"/>
  <c r="J52" i="11"/>
  <c r="J138" i="11"/>
  <c r="J184" i="9"/>
  <c r="J218" i="10"/>
  <c r="S120" i="1"/>
  <c r="I201" i="10"/>
  <c r="I172" i="9"/>
  <c r="I51" i="11"/>
  <c r="S125" i="1"/>
  <c r="I54" i="11"/>
  <c r="S124" i="1"/>
  <c r="S87" i="9" s="1"/>
  <c r="I139" i="11"/>
  <c r="I111" i="10"/>
  <c r="R121" i="1"/>
  <c r="I173" i="9"/>
  <c r="I202" i="10"/>
  <c r="I52" i="11"/>
  <c r="S123" i="1"/>
  <c r="I126" i="9"/>
  <c r="I144" i="10"/>
  <c r="I53" i="11"/>
  <c r="R122" i="1"/>
  <c r="R125" i="1"/>
  <c r="S121" i="1"/>
  <c r="R124" i="1"/>
  <c r="R87" i="9" s="1"/>
  <c r="I184" i="9"/>
  <c r="I218" i="10"/>
  <c r="I138" i="11"/>
  <c r="S128" i="1"/>
  <c r="I57" i="10"/>
  <c r="I141" i="11"/>
  <c r="S126" i="1"/>
  <c r="S55" i="11" s="1"/>
  <c r="I42" i="10"/>
  <c r="S127" i="1"/>
  <c r="I140" i="11"/>
  <c r="I43" i="10"/>
  <c r="S122" i="1"/>
  <c r="T122" i="1"/>
  <c r="R120" i="1"/>
  <c r="U124" i="1"/>
  <c r="U87" i="9" s="1"/>
  <c r="T125" i="1"/>
  <c r="AA127" i="1"/>
  <c r="U126" i="1"/>
  <c r="U55" i="11" s="1"/>
  <c r="X128" i="1"/>
  <c r="Y172" i="9" l="1"/>
  <c r="Y201" i="10"/>
  <c r="X111" i="10"/>
  <c r="X87" i="9"/>
  <c r="Z55" i="11"/>
  <c r="X139" i="11"/>
  <c r="Y173" i="9"/>
  <c r="Y202" i="10"/>
  <c r="R42" i="10"/>
  <c r="R55" i="11"/>
  <c r="AA52" i="11"/>
  <c r="AA202" i="10"/>
  <c r="AA173" i="9"/>
  <c r="AA51" i="11"/>
  <c r="AA172" i="9"/>
  <c r="AA201" i="10"/>
  <c r="AA54" i="11"/>
  <c r="AA218" i="10"/>
  <c r="AA219" i="10" s="1"/>
  <c r="AA138" i="11"/>
  <c r="AA184" i="9"/>
  <c r="AA185" i="9" s="1"/>
  <c r="AA111" i="10"/>
  <c r="AA139" i="11"/>
  <c r="AA42" i="10"/>
  <c r="AA43" i="10"/>
  <c r="AA140" i="11"/>
  <c r="AA57" i="10"/>
  <c r="AA141" i="11"/>
  <c r="U201" i="10"/>
  <c r="U51" i="11"/>
  <c r="U172" i="9"/>
  <c r="U54" i="11"/>
  <c r="AB124" i="1"/>
  <c r="U111" i="10"/>
  <c r="U139" i="11"/>
  <c r="U173" i="9"/>
  <c r="U202" i="10"/>
  <c r="U52" i="11"/>
  <c r="U218" i="10"/>
  <c r="U219" i="10" s="1"/>
  <c r="U138" i="11"/>
  <c r="U184" i="9"/>
  <c r="U185" i="9" s="1"/>
  <c r="U57" i="10"/>
  <c r="U141" i="11"/>
  <c r="U43" i="10"/>
  <c r="U140" i="11"/>
  <c r="U42" i="10"/>
  <c r="U144" i="10"/>
  <c r="U53" i="11"/>
  <c r="U126" i="9"/>
  <c r="Z172" i="9"/>
  <c r="Z201" i="10"/>
  <c r="Z51" i="11"/>
  <c r="Z42" i="10"/>
  <c r="AB120" i="1"/>
  <c r="AB51" i="11" s="1"/>
  <c r="R126" i="9"/>
  <c r="Z54" i="11"/>
  <c r="Z52" i="11"/>
  <c r="Z173" i="9"/>
  <c r="Z202" i="10"/>
  <c r="R57" i="10"/>
  <c r="X52" i="11"/>
  <c r="X202" i="10"/>
  <c r="X173" i="9"/>
  <c r="X201" i="10"/>
  <c r="X51" i="11"/>
  <c r="X172" i="9"/>
  <c r="X57" i="10"/>
  <c r="X141" i="11"/>
  <c r="R140" i="11"/>
  <c r="X42" i="10"/>
  <c r="X43" i="10"/>
  <c r="X140" i="11"/>
  <c r="X53" i="11"/>
  <c r="X126" i="9"/>
  <c r="X144" i="10"/>
  <c r="Z57" i="10"/>
  <c r="Z141" i="11"/>
  <c r="AB128" i="1"/>
  <c r="AB57" i="10" s="1"/>
  <c r="Z139" i="11"/>
  <c r="Z111" i="10"/>
  <c r="Z184" i="9"/>
  <c r="Z185" i="9" s="1"/>
  <c r="Z138" i="11"/>
  <c r="Z218" i="10"/>
  <c r="Z219" i="10" s="1"/>
  <c r="R141" i="11"/>
  <c r="Z43" i="10"/>
  <c r="Z140" i="11"/>
  <c r="W139" i="11"/>
  <c r="W111" i="10"/>
  <c r="V57" i="10"/>
  <c r="V141" i="11"/>
  <c r="V42" i="10"/>
  <c r="R43" i="10"/>
  <c r="V202" i="10"/>
  <c r="V173" i="9"/>
  <c r="V52" i="11"/>
  <c r="AB121" i="1"/>
  <c r="AB52" i="11" s="1"/>
  <c r="V54" i="11"/>
  <c r="V144" i="10"/>
  <c r="V53" i="11"/>
  <c r="V126" i="9"/>
  <c r="V140" i="11"/>
  <c r="V43" i="10"/>
  <c r="T139" i="11"/>
  <c r="T111" i="10"/>
  <c r="AB122" i="1"/>
  <c r="AB218" i="10" s="1"/>
  <c r="AB219" i="10" s="1"/>
  <c r="T218" i="10"/>
  <c r="T219" i="10" s="1"/>
  <c r="T184" i="9"/>
  <c r="T185" i="9" s="1"/>
  <c r="T138" i="11"/>
  <c r="T43" i="10"/>
  <c r="T140" i="11"/>
  <c r="AB126" i="1"/>
  <c r="T173" i="9"/>
  <c r="T202" i="10"/>
  <c r="T52" i="11"/>
  <c r="R53" i="11"/>
  <c r="T53" i="11"/>
  <c r="T126" i="9"/>
  <c r="T144" i="10"/>
  <c r="T201" i="10"/>
  <c r="T51" i="11"/>
  <c r="T172" i="9"/>
  <c r="T57" i="10"/>
  <c r="T141" i="11"/>
  <c r="AB125" i="1"/>
  <c r="T54" i="11"/>
  <c r="T42" i="10"/>
  <c r="R218" i="10"/>
  <c r="R138" i="11"/>
  <c r="R184" i="9"/>
  <c r="R139" i="11"/>
  <c r="R111" i="10"/>
  <c r="AB127" i="1"/>
  <c r="S218" i="10"/>
  <c r="S219" i="10" s="1"/>
  <c r="S184" i="9"/>
  <c r="S185" i="9" s="1"/>
  <c r="S138" i="11"/>
  <c r="S202" i="10"/>
  <c r="S52" i="11"/>
  <c r="S173" i="9"/>
  <c r="S42" i="10"/>
  <c r="S141" i="11"/>
  <c r="S57" i="10"/>
  <c r="S126" i="9"/>
  <c r="S144" i="10"/>
  <c r="S53" i="11"/>
  <c r="S54" i="11"/>
  <c r="AB123" i="1"/>
  <c r="R172" i="9"/>
  <c r="R201" i="10"/>
  <c r="R51" i="11"/>
  <c r="S139" i="11"/>
  <c r="S111" i="10"/>
  <c r="S43" i="10"/>
  <c r="S140" i="11"/>
  <c r="R54" i="11"/>
  <c r="R202" i="10"/>
  <c r="R52" i="11"/>
  <c r="R173" i="9"/>
  <c r="S172" i="9"/>
  <c r="S201" i="10"/>
  <c r="S51" i="11"/>
  <c r="U2" i="10"/>
  <c r="U2" i="11"/>
  <c r="U2" i="9"/>
  <c r="B190" i="9"/>
  <c r="B189" i="9"/>
  <c r="B194" i="11"/>
  <c r="B193" i="11"/>
  <c r="B224" i="10"/>
  <c r="B223" i="10"/>
  <c r="N117" i="1"/>
  <c r="N75" i="9" s="1"/>
  <c r="AB139" i="11" l="1"/>
  <c r="AB87" i="9"/>
  <c r="AB55" i="11"/>
  <c r="AB172" i="9"/>
  <c r="AB111" i="10"/>
  <c r="AB42" i="10"/>
  <c r="AB201" i="10"/>
  <c r="AB141" i="11"/>
  <c r="AB202" i="10"/>
  <c r="AB184" i="9"/>
  <c r="AB185" i="9" s="1"/>
  <c r="AB138" i="11"/>
  <c r="AB173" i="9"/>
  <c r="AB54" i="11"/>
  <c r="AB126" i="9"/>
  <c r="AB144" i="10"/>
  <c r="AB53" i="11"/>
  <c r="AB43" i="10"/>
  <c r="AB140" i="11"/>
  <c r="O84" i="10"/>
  <c r="N84" i="10"/>
  <c r="L84" i="10"/>
  <c r="H84" i="10"/>
  <c r="G84" i="10"/>
  <c r="F84" i="10"/>
  <c r="E84" i="10"/>
  <c r="D84" i="10"/>
  <c r="C84" i="10"/>
  <c r="B84" i="10"/>
  <c r="A84" i="10"/>
  <c r="O41" i="10"/>
  <c r="H41" i="10"/>
  <c r="G41" i="10"/>
  <c r="F41" i="10"/>
  <c r="E41" i="10"/>
  <c r="D41" i="10"/>
  <c r="C41" i="10"/>
  <c r="B41" i="10"/>
  <c r="A41" i="10"/>
  <c r="O137" i="11"/>
  <c r="M137" i="11"/>
  <c r="H137" i="11"/>
  <c r="G137" i="11"/>
  <c r="F137" i="11"/>
  <c r="E137" i="11"/>
  <c r="D137" i="11"/>
  <c r="C137" i="11"/>
  <c r="B137" i="11"/>
  <c r="A137" i="11"/>
  <c r="O136" i="11"/>
  <c r="N136" i="11"/>
  <c r="L136" i="11"/>
  <c r="H136" i="11"/>
  <c r="G136" i="11"/>
  <c r="F136" i="11"/>
  <c r="E136" i="11"/>
  <c r="D136" i="11"/>
  <c r="C136" i="11"/>
  <c r="B136" i="11"/>
  <c r="A136" i="11"/>
  <c r="O50" i="11"/>
  <c r="M50" i="11"/>
  <c r="H50" i="11"/>
  <c r="G50" i="11"/>
  <c r="F50" i="11"/>
  <c r="E50" i="11"/>
  <c r="D50" i="11"/>
  <c r="C50" i="11"/>
  <c r="B50" i="11"/>
  <c r="A50" i="11"/>
  <c r="Y119" i="1"/>
  <c r="W119" i="1"/>
  <c r="W137" i="11" s="1"/>
  <c r="Q119" i="1"/>
  <c r="AA119" i="1" s="1"/>
  <c r="AA137" i="11" s="1"/>
  <c r="P119" i="1"/>
  <c r="Z119" i="1" s="1"/>
  <c r="Z137" i="11" s="1"/>
  <c r="N119" i="1"/>
  <c r="L119" i="1"/>
  <c r="V119" i="1" s="1"/>
  <c r="K119" i="1"/>
  <c r="U119" i="1" s="1"/>
  <c r="J119" i="1"/>
  <c r="T119" i="1" s="1"/>
  <c r="I119" i="1"/>
  <c r="S119" i="1" s="1"/>
  <c r="S137" i="11" s="1"/>
  <c r="Y118" i="1"/>
  <c r="Y41" i="10" s="1"/>
  <c r="W118" i="1"/>
  <c r="Q118" i="1"/>
  <c r="P41" i="10"/>
  <c r="N118" i="1"/>
  <c r="X118" i="1" s="1"/>
  <c r="X41" i="10" s="1"/>
  <c r="L118" i="1"/>
  <c r="V118" i="1" s="1"/>
  <c r="V41" i="10" s="1"/>
  <c r="K118" i="1"/>
  <c r="U118" i="1" s="1"/>
  <c r="J118" i="1"/>
  <c r="T118" i="1" s="1"/>
  <c r="T41" i="10" s="1"/>
  <c r="I118" i="1"/>
  <c r="S118" i="1" s="1"/>
  <c r="Y117" i="1"/>
  <c r="Y75" i="9" s="1"/>
  <c r="V117" i="1"/>
  <c r="Q117" i="1"/>
  <c r="P117" i="1"/>
  <c r="X117" i="1"/>
  <c r="M117" i="1"/>
  <c r="K117" i="1"/>
  <c r="J117" i="1"/>
  <c r="I117" i="1"/>
  <c r="Z117" i="1" l="1"/>
  <c r="P75" i="9"/>
  <c r="W117" i="1"/>
  <c r="W75" i="9" s="1"/>
  <c r="M75" i="9"/>
  <c r="T117" i="1"/>
  <c r="T75" i="9" s="1"/>
  <c r="J75" i="9"/>
  <c r="U117" i="1"/>
  <c r="K75" i="9"/>
  <c r="Q84" i="10"/>
  <c r="Q75" i="9"/>
  <c r="S117" i="1"/>
  <c r="S75" i="9" s="1"/>
  <c r="I75" i="9"/>
  <c r="V84" i="10"/>
  <c r="V75" i="9"/>
  <c r="U136" i="11"/>
  <c r="U75" i="9"/>
  <c r="Z136" i="11"/>
  <c r="Z75" i="9"/>
  <c r="X136" i="11"/>
  <c r="X75" i="9"/>
  <c r="Y137" i="11"/>
  <c r="AA117" i="1"/>
  <c r="U41" i="10"/>
  <c r="U50" i="11"/>
  <c r="V136" i="11"/>
  <c r="Q41" i="10"/>
  <c r="I50" i="11"/>
  <c r="T137" i="11"/>
  <c r="Q136" i="11"/>
  <c r="U137" i="11"/>
  <c r="AA118" i="1"/>
  <c r="Q50" i="11"/>
  <c r="Y50" i="11"/>
  <c r="P137" i="11"/>
  <c r="Q137" i="11"/>
  <c r="Y84" i="10"/>
  <c r="Z118" i="1"/>
  <c r="M136" i="11"/>
  <c r="W84" i="10"/>
  <c r="W136" i="11"/>
  <c r="R118" i="1"/>
  <c r="R50" i="11" s="1"/>
  <c r="J50" i="11"/>
  <c r="I136" i="11"/>
  <c r="L137" i="11"/>
  <c r="X119" i="1"/>
  <c r="N50" i="11"/>
  <c r="V50" i="11"/>
  <c r="J136" i="11"/>
  <c r="I137" i="11"/>
  <c r="I41" i="10"/>
  <c r="K84" i="10"/>
  <c r="K50" i="11"/>
  <c r="S50" i="11"/>
  <c r="W50" i="11"/>
  <c r="K136" i="11"/>
  <c r="Y136" i="11"/>
  <c r="J137" i="11"/>
  <c r="N137" i="11"/>
  <c r="V137" i="11"/>
  <c r="J41" i="10"/>
  <c r="S41" i="10"/>
  <c r="W41" i="10"/>
  <c r="P84" i="10"/>
  <c r="U84" i="10"/>
  <c r="Z84" i="10"/>
  <c r="L41" i="10"/>
  <c r="J84" i="10"/>
  <c r="N41" i="10"/>
  <c r="L50" i="11"/>
  <c r="P50" i="11"/>
  <c r="T50" i="11"/>
  <c r="X50" i="11"/>
  <c r="P136" i="11"/>
  <c r="K137" i="11"/>
  <c r="K41" i="10"/>
  <c r="I84" i="10"/>
  <c r="M84" i="10"/>
  <c r="X84" i="10"/>
  <c r="R119" i="1"/>
  <c r="R117" i="1"/>
  <c r="R75" i="9" s="1"/>
  <c r="H95" i="10"/>
  <c r="H96" i="10"/>
  <c r="O26" i="10"/>
  <c r="H26" i="10"/>
  <c r="G26" i="10"/>
  <c r="F26" i="10"/>
  <c r="E26" i="10"/>
  <c r="D26" i="10"/>
  <c r="C26" i="10"/>
  <c r="B26" i="10"/>
  <c r="A26" i="10"/>
  <c r="O56" i="10"/>
  <c r="H56" i="10"/>
  <c r="G56" i="10"/>
  <c r="F56" i="10"/>
  <c r="E56" i="10"/>
  <c r="D56" i="10"/>
  <c r="C56" i="10"/>
  <c r="B56" i="10"/>
  <c r="A56" i="10"/>
  <c r="O135" i="11"/>
  <c r="M135" i="11"/>
  <c r="H135" i="11"/>
  <c r="O134" i="11"/>
  <c r="M134" i="11"/>
  <c r="H134" i="11"/>
  <c r="Y116" i="1"/>
  <c r="Y26" i="10" s="1"/>
  <c r="W116" i="1"/>
  <c r="W135" i="11" s="1"/>
  <c r="Q116" i="1"/>
  <c r="AA116" i="1" s="1"/>
  <c r="P116" i="1"/>
  <c r="Z116" i="1" s="1"/>
  <c r="Z26" i="10" s="1"/>
  <c r="N116" i="1"/>
  <c r="X116" i="1" s="1"/>
  <c r="X135" i="11" s="1"/>
  <c r="L116" i="1"/>
  <c r="V116" i="1" s="1"/>
  <c r="V135" i="11" s="1"/>
  <c r="K116" i="1"/>
  <c r="U116" i="1" s="1"/>
  <c r="U26" i="10" s="1"/>
  <c r="J116" i="1"/>
  <c r="T116" i="1" s="1"/>
  <c r="T135" i="11" s="1"/>
  <c r="I116" i="1"/>
  <c r="I135" i="11" s="1"/>
  <c r="Y115" i="1"/>
  <c r="W115" i="1"/>
  <c r="W134" i="11" s="1"/>
  <c r="Q115" i="1"/>
  <c r="AA115" i="1" s="1"/>
  <c r="AA56" i="10" s="1"/>
  <c r="P115" i="1"/>
  <c r="Z115" i="1" s="1"/>
  <c r="Z56" i="10" s="1"/>
  <c r="N115" i="1"/>
  <c r="X115" i="1" s="1"/>
  <c r="L115" i="1"/>
  <c r="V115" i="1" s="1"/>
  <c r="V56" i="10" s="1"/>
  <c r="K115" i="1"/>
  <c r="U115" i="1" s="1"/>
  <c r="U56" i="10" s="1"/>
  <c r="J115" i="1"/>
  <c r="I115" i="1"/>
  <c r="S115" i="1" s="1"/>
  <c r="S56" i="10" s="1"/>
  <c r="T84" i="10" l="1"/>
  <c r="T136" i="11"/>
  <c r="S136" i="11"/>
  <c r="S84" i="10"/>
  <c r="AA84" i="10"/>
  <c r="AA75" i="9"/>
  <c r="AA136" i="11"/>
  <c r="AB117" i="1"/>
  <c r="AB118" i="1"/>
  <c r="AA41" i="10"/>
  <c r="AA50" i="11"/>
  <c r="Z50" i="11"/>
  <c r="Z41" i="10"/>
  <c r="R41" i="10"/>
  <c r="X137" i="11"/>
  <c r="R137" i="11"/>
  <c r="Q134" i="11"/>
  <c r="P135" i="11"/>
  <c r="AB119" i="1"/>
  <c r="R84" i="10"/>
  <c r="R136" i="11"/>
  <c r="AA134" i="11"/>
  <c r="Q135" i="11"/>
  <c r="Y134" i="11"/>
  <c r="Y135" i="11"/>
  <c r="Q56" i="10"/>
  <c r="AA26" i="10"/>
  <c r="AA135" i="11"/>
  <c r="W56" i="10"/>
  <c r="Q26" i="10"/>
  <c r="I56" i="10"/>
  <c r="Y56" i="10"/>
  <c r="W26" i="10"/>
  <c r="I134" i="11"/>
  <c r="Z135" i="11"/>
  <c r="P56" i="10"/>
  <c r="P134" i="11"/>
  <c r="Z134" i="11"/>
  <c r="P26" i="10"/>
  <c r="X134" i="11"/>
  <c r="N56" i="10"/>
  <c r="X56" i="10"/>
  <c r="N26" i="10"/>
  <c r="N135" i="11"/>
  <c r="X26" i="10"/>
  <c r="N134" i="11"/>
  <c r="L134" i="11"/>
  <c r="L135" i="11"/>
  <c r="L26" i="10"/>
  <c r="V134" i="11"/>
  <c r="L56" i="10"/>
  <c r="V26" i="10"/>
  <c r="U135" i="11"/>
  <c r="K56" i="10"/>
  <c r="K135" i="11"/>
  <c r="K26" i="10"/>
  <c r="U134" i="11"/>
  <c r="K134" i="11"/>
  <c r="J134" i="11"/>
  <c r="T26" i="10"/>
  <c r="J135" i="11"/>
  <c r="J56" i="10"/>
  <c r="J26" i="10"/>
  <c r="I26" i="10"/>
  <c r="S134" i="11"/>
  <c r="R115" i="1"/>
  <c r="R116" i="1"/>
  <c r="S116" i="1"/>
  <c r="T115" i="1"/>
  <c r="N72" i="1"/>
  <c r="D142" i="10"/>
  <c r="AB136" i="11" l="1"/>
  <c r="AB75" i="9"/>
  <c r="AB50" i="11"/>
  <c r="AB41" i="10"/>
  <c r="AB84" i="10"/>
  <c r="AB137" i="11"/>
  <c r="AB115" i="1"/>
  <c r="T56" i="10"/>
  <c r="T134" i="11"/>
  <c r="AB116" i="1"/>
  <c r="S26" i="10"/>
  <c r="S135" i="11"/>
  <c r="R135" i="11"/>
  <c r="R26" i="10"/>
  <c r="R56" i="10"/>
  <c r="R134" i="11"/>
  <c r="O55" i="10"/>
  <c r="H55" i="10"/>
  <c r="G55" i="10"/>
  <c r="F55" i="10"/>
  <c r="E55" i="10"/>
  <c r="D55" i="10"/>
  <c r="C55" i="10"/>
  <c r="B55" i="10"/>
  <c r="A55" i="10"/>
  <c r="O40" i="10"/>
  <c r="H40" i="10"/>
  <c r="G40" i="10"/>
  <c r="F40" i="10"/>
  <c r="E40" i="10"/>
  <c r="D40" i="10"/>
  <c r="C40" i="10"/>
  <c r="B40" i="10"/>
  <c r="A40" i="10"/>
  <c r="O25" i="10"/>
  <c r="H25" i="10"/>
  <c r="G25" i="10"/>
  <c r="F25" i="10"/>
  <c r="E25" i="10"/>
  <c r="D25" i="10"/>
  <c r="C25" i="10"/>
  <c r="B25" i="10"/>
  <c r="A25" i="10"/>
  <c r="O143" i="10"/>
  <c r="H143" i="10"/>
  <c r="G143" i="10"/>
  <c r="F143" i="10"/>
  <c r="E143" i="10"/>
  <c r="D143" i="10"/>
  <c r="C143" i="10"/>
  <c r="B143" i="10"/>
  <c r="A143" i="10"/>
  <c r="AB56" i="10" l="1"/>
  <c r="AB134" i="11"/>
  <c r="AB26" i="10"/>
  <c r="AB135" i="11"/>
  <c r="O133" i="11"/>
  <c r="M133" i="11"/>
  <c r="H133" i="11"/>
  <c r="O132" i="11"/>
  <c r="M132" i="11"/>
  <c r="H132" i="11"/>
  <c r="O49" i="11"/>
  <c r="M49" i="11"/>
  <c r="H49" i="11"/>
  <c r="O48" i="11"/>
  <c r="M48" i="11"/>
  <c r="H48" i="11"/>
  <c r="N113" i="1"/>
  <c r="N25" i="10" l="1"/>
  <c r="N133" i="11"/>
  <c r="N114" i="1"/>
  <c r="X114" i="1" s="1"/>
  <c r="N112" i="1"/>
  <c r="X112" i="1" s="1"/>
  <c r="O125" i="9"/>
  <c r="H125" i="9"/>
  <c r="Y114" i="1"/>
  <c r="W114" i="1"/>
  <c r="Q114" i="1"/>
  <c r="P114" i="1"/>
  <c r="L114" i="1"/>
  <c r="L125" i="9" s="1"/>
  <c r="K114" i="1"/>
  <c r="K125" i="9" s="1"/>
  <c r="J114" i="1"/>
  <c r="I114" i="1"/>
  <c r="Y113" i="1"/>
  <c r="W113" i="1"/>
  <c r="Q113" i="1"/>
  <c r="P113" i="1"/>
  <c r="X113" i="1"/>
  <c r="L113" i="1"/>
  <c r="K113" i="1"/>
  <c r="J113" i="1"/>
  <c r="I113" i="1"/>
  <c r="Y112" i="1"/>
  <c r="W112" i="1"/>
  <c r="Q112" i="1"/>
  <c r="P112" i="1"/>
  <c r="L112" i="1"/>
  <c r="K112" i="1"/>
  <c r="J112" i="1"/>
  <c r="I112" i="1"/>
  <c r="Y111" i="1"/>
  <c r="W111" i="1"/>
  <c r="Q111" i="1"/>
  <c r="N111" i="1"/>
  <c r="L111" i="1"/>
  <c r="K111" i="1"/>
  <c r="J111" i="1"/>
  <c r="I111" i="1"/>
  <c r="AA113" i="1" l="1"/>
  <c r="AA111" i="1"/>
  <c r="Q40" i="10"/>
  <c r="Q48" i="11"/>
  <c r="Y25" i="10"/>
  <c r="Y133" i="11"/>
  <c r="Q143" i="10"/>
  <c r="Q49" i="11"/>
  <c r="Q125" i="9"/>
  <c r="W40" i="10"/>
  <c r="W48" i="11"/>
  <c r="AA112" i="1"/>
  <c r="Q55" i="10"/>
  <c r="Q132" i="11"/>
  <c r="W143" i="10"/>
  <c r="W49" i="11"/>
  <c r="W125" i="9"/>
  <c r="Y40" i="10"/>
  <c r="Y48" i="11"/>
  <c r="W55" i="10"/>
  <c r="W132" i="11"/>
  <c r="Q25" i="10"/>
  <c r="Q133" i="11"/>
  <c r="Y143" i="10"/>
  <c r="Y49" i="11"/>
  <c r="Y125" i="9"/>
  <c r="Y55" i="10"/>
  <c r="Y132" i="11"/>
  <c r="W25" i="10"/>
  <c r="W133" i="11"/>
  <c r="AA114" i="1"/>
  <c r="X25" i="10"/>
  <c r="X133" i="11"/>
  <c r="X111" i="1"/>
  <c r="N40" i="10"/>
  <c r="N48" i="11"/>
  <c r="X55" i="10"/>
  <c r="X132" i="11"/>
  <c r="N55" i="10"/>
  <c r="N132" i="11"/>
  <c r="P40" i="10"/>
  <c r="P48" i="11"/>
  <c r="Z111" i="1"/>
  <c r="P143" i="10"/>
  <c r="P49" i="11"/>
  <c r="Z114" i="1"/>
  <c r="P125" i="9"/>
  <c r="Z113" i="1"/>
  <c r="P25" i="10"/>
  <c r="P133" i="11"/>
  <c r="P55" i="10"/>
  <c r="P132" i="11"/>
  <c r="Z112" i="1"/>
  <c r="X125" i="9"/>
  <c r="X143" i="10"/>
  <c r="X49" i="11"/>
  <c r="N143" i="10"/>
  <c r="N49" i="11"/>
  <c r="N125" i="9"/>
  <c r="V111" i="1"/>
  <c r="L40" i="10"/>
  <c r="L48" i="11"/>
  <c r="V113" i="1"/>
  <c r="L25" i="10"/>
  <c r="L133" i="11"/>
  <c r="V112" i="1"/>
  <c r="L55" i="10"/>
  <c r="L132" i="11"/>
  <c r="V114" i="1"/>
  <c r="L143" i="10"/>
  <c r="L49" i="11"/>
  <c r="K55" i="10"/>
  <c r="K132" i="11"/>
  <c r="U114" i="1"/>
  <c r="K143" i="10"/>
  <c r="K49" i="11"/>
  <c r="K40" i="10"/>
  <c r="K48" i="11"/>
  <c r="U113" i="1"/>
  <c r="K25" i="10"/>
  <c r="K133" i="11"/>
  <c r="T111" i="1"/>
  <c r="J40" i="10"/>
  <c r="J48" i="11"/>
  <c r="T113" i="1"/>
  <c r="J25" i="10"/>
  <c r="J133" i="11"/>
  <c r="R111" i="1"/>
  <c r="T112" i="1"/>
  <c r="J55" i="10"/>
  <c r="J132" i="11"/>
  <c r="T114" i="1"/>
  <c r="J143" i="10"/>
  <c r="J49" i="11"/>
  <c r="J125" i="9"/>
  <c r="S112" i="1"/>
  <c r="I55" i="10"/>
  <c r="I132" i="11"/>
  <c r="S114" i="1"/>
  <c r="I143" i="10"/>
  <c r="I49" i="11"/>
  <c r="I125" i="9"/>
  <c r="S111" i="1"/>
  <c r="I40" i="10"/>
  <c r="I48" i="11"/>
  <c r="R112" i="1"/>
  <c r="R113" i="1"/>
  <c r="I25" i="10"/>
  <c r="I133" i="11"/>
  <c r="R114" i="1"/>
  <c r="U112" i="1"/>
  <c r="S113" i="1"/>
  <c r="U111" i="1"/>
  <c r="O110" i="10"/>
  <c r="L110" i="10"/>
  <c r="H110" i="10"/>
  <c r="H112" i="10" s="1"/>
  <c r="G110" i="10"/>
  <c r="F110" i="10"/>
  <c r="E110" i="10"/>
  <c r="D110" i="10"/>
  <c r="C110" i="10"/>
  <c r="B110" i="10"/>
  <c r="A110" i="10"/>
  <c r="O106" i="10"/>
  <c r="L106" i="10"/>
  <c r="H106" i="10"/>
  <c r="H107" i="10" s="1"/>
  <c r="G106" i="10"/>
  <c r="F106" i="10"/>
  <c r="E106" i="10"/>
  <c r="D106" i="10"/>
  <c r="C106" i="10"/>
  <c r="B106" i="10"/>
  <c r="A106" i="10"/>
  <c r="AA133" i="11" l="1"/>
  <c r="AA25" i="10"/>
  <c r="AA40" i="10"/>
  <c r="AA48" i="11"/>
  <c r="AA143" i="10"/>
  <c r="AA49" i="11"/>
  <c r="AA125" i="9"/>
  <c r="AA55" i="10"/>
  <c r="AA132" i="11"/>
  <c r="X40" i="10"/>
  <c r="X48" i="11"/>
  <c r="Z143" i="10"/>
  <c r="Z49" i="11"/>
  <c r="Z125" i="9"/>
  <c r="Z40" i="10"/>
  <c r="Z48" i="11"/>
  <c r="Z25" i="10"/>
  <c r="Z133" i="11"/>
  <c r="Z55" i="10"/>
  <c r="Z132" i="11"/>
  <c r="V143" i="10"/>
  <c r="V49" i="11"/>
  <c r="V125" i="9"/>
  <c r="V55" i="10"/>
  <c r="V132" i="11"/>
  <c r="V25" i="10"/>
  <c r="V133" i="11"/>
  <c r="V40" i="10"/>
  <c r="V48" i="11"/>
  <c r="R48" i="11"/>
  <c r="U55" i="10"/>
  <c r="U132" i="11"/>
  <c r="AB111" i="1"/>
  <c r="U40" i="10"/>
  <c r="U48" i="11"/>
  <c r="U25" i="10"/>
  <c r="U133" i="11"/>
  <c r="U143" i="10"/>
  <c r="U49" i="11"/>
  <c r="U125" i="9"/>
  <c r="T143" i="10"/>
  <c r="T49" i="11"/>
  <c r="T125" i="9"/>
  <c r="T55" i="10"/>
  <c r="T132" i="11"/>
  <c r="R40" i="10"/>
  <c r="T25" i="10"/>
  <c r="T133" i="11"/>
  <c r="T40" i="10"/>
  <c r="T48" i="11"/>
  <c r="AB112" i="1"/>
  <c r="R125" i="9"/>
  <c r="R143" i="10"/>
  <c r="R49" i="11"/>
  <c r="R25" i="10"/>
  <c r="R133" i="11"/>
  <c r="AB113" i="1"/>
  <c r="S25" i="10"/>
  <c r="S133" i="11"/>
  <c r="R55" i="10"/>
  <c r="R132" i="11"/>
  <c r="S40" i="10"/>
  <c r="S48" i="11"/>
  <c r="AB114" i="1"/>
  <c r="S143" i="10"/>
  <c r="S49" i="11"/>
  <c r="S125" i="9"/>
  <c r="S55" i="10"/>
  <c r="S132" i="11"/>
  <c r="O130" i="11"/>
  <c r="L130" i="11"/>
  <c r="H130" i="11"/>
  <c r="G130" i="11"/>
  <c r="F130" i="11"/>
  <c r="E130" i="11"/>
  <c r="D130" i="11"/>
  <c r="C130" i="11"/>
  <c r="B130" i="11"/>
  <c r="A130" i="11"/>
  <c r="O129" i="11"/>
  <c r="L129" i="11"/>
  <c r="H129" i="11"/>
  <c r="G129" i="11"/>
  <c r="F129" i="11"/>
  <c r="E129" i="11"/>
  <c r="D129" i="11"/>
  <c r="C129" i="11"/>
  <c r="B129" i="11"/>
  <c r="A129" i="11"/>
  <c r="Y108" i="1"/>
  <c r="V108" i="1"/>
  <c r="Q108" i="1"/>
  <c r="P108" i="1"/>
  <c r="P86" i="9" s="1"/>
  <c r="N108" i="1"/>
  <c r="M108" i="1"/>
  <c r="M86" i="9" s="1"/>
  <c r="K108" i="1"/>
  <c r="K86" i="9" s="1"/>
  <c r="J108" i="1"/>
  <c r="J86" i="9" s="1"/>
  <c r="I108" i="1"/>
  <c r="I86" i="9" s="1"/>
  <c r="Y107" i="1"/>
  <c r="V107" i="1"/>
  <c r="Q107" i="1"/>
  <c r="P107" i="1"/>
  <c r="N107" i="1"/>
  <c r="M107" i="1"/>
  <c r="K107" i="1"/>
  <c r="J107" i="1"/>
  <c r="I107" i="1"/>
  <c r="N85" i="9" l="1"/>
  <c r="N110" i="10"/>
  <c r="N86" i="9"/>
  <c r="P85" i="9"/>
  <c r="Q129" i="11"/>
  <c r="Q85" i="9"/>
  <c r="I85" i="9"/>
  <c r="K85" i="9"/>
  <c r="Q130" i="11"/>
  <c r="Q86" i="9"/>
  <c r="J85" i="9"/>
  <c r="M129" i="11"/>
  <c r="M85" i="9"/>
  <c r="V106" i="10"/>
  <c r="V107" i="10" s="1"/>
  <c r="V85" i="9"/>
  <c r="Y106" i="10"/>
  <c r="Y107" i="10" s="1"/>
  <c r="Y85" i="9"/>
  <c r="V110" i="10"/>
  <c r="V112" i="10" s="1"/>
  <c r="V86" i="9"/>
  <c r="Y110" i="10"/>
  <c r="Y112" i="10" s="1"/>
  <c r="Y86" i="9"/>
  <c r="AB40" i="10"/>
  <c r="Y130" i="11"/>
  <c r="AA107" i="1"/>
  <c r="Q106" i="10"/>
  <c r="V129" i="11"/>
  <c r="AB132" i="11"/>
  <c r="AA108" i="1"/>
  <c r="Q110" i="10"/>
  <c r="N129" i="11"/>
  <c r="V130" i="11"/>
  <c r="N130" i="11"/>
  <c r="AB55" i="10"/>
  <c r="AB48" i="11"/>
  <c r="AB125" i="9"/>
  <c r="AB143" i="10"/>
  <c r="AB49" i="11"/>
  <c r="AB25" i="10"/>
  <c r="AB133" i="11"/>
  <c r="Y129" i="11"/>
  <c r="X107" i="1"/>
  <c r="X85" i="9" s="1"/>
  <c r="N106" i="10"/>
  <c r="X108" i="1"/>
  <c r="X86" i="9" s="1"/>
  <c r="W108" i="1"/>
  <c r="W86" i="9" s="1"/>
  <c r="M110" i="10"/>
  <c r="M130" i="11"/>
  <c r="W107" i="1"/>
  <c r="W85" i="9" s="1"/>
  <c r="M106" i="10"/>
  <c r="U108" i="1"/>
  <c r="U86" i="9" s="1"/>
  <c r="K110" i="10"/>
  <c r="U107" i="1"/>
  <c r="U85" i="9" s="1"/>
  <c r="K106" i="10"/>
  <c r="K129" i="11"/>
  <c r="K130" i="11"/>
  <c r="T108" i="1"/>
  <c r="T86" i="9" s="1"/>
  <c r="J110" i="10"/>
  <c r="J130" i="11"/>
  <c r="T107" i="1"/>
  <c r="T85" i="9" s="1"/>
  <c r="J106" i="10"/>
  <c r="J129" i="11"/>
  <c r="S108" i="1"/>
  <c r="S86" i="9" s="1"/>
  <c r="I110" i="10"/>
  <c r="R107" i="1"/>
  <c r="I106" i="10"/>
  <c r="I129" i="11"/>
  <c r="I130" i="11"/>
  <c r="Z108" i="1"/>
  <c r="Z86" i="9" s="1"/>
  <c r="P110" i="10"/>
  <c r="Z107" i="1"/>
  <c r="Z85" i="9" s="1"/>
  <c r="P106" i="10"/>
  <c r="P129" i="11"/>
  <c r="P130" i="11"/>
  <c r="R108" i="1"/>
  <c r="R86" i="9" s="1"/>
  <c r="S107" i="1"/>
  <c r="S85" i="9" s="1"/>
  <c r="O83" i="10"/>
  <c r="L83" i="10"/>
  <c r="H83" i="10"/>
  <c r="G83" i="10"/>
  <c r="F83" i="10"/>
  <c r="E83" i="10"/>
  <c r="D83" i="10"/>
  <c r="C83" i="10"/>
  <c r="B83" i="10"/>
  <c r="A83" i="10"/>
  <c r="O131" i="11"/>
  <c r="L131" i="11"/>
  <c r="H131" i="11"/>
  <c r="G131" i="11"/>
  <c r="F131" i="11"/>
  <c r="E131" i="11"/>
  <c r="D131" i="11"/>
  <c r="C131" i="11"/>
  <c r="B131" i="11"/>
  <c r="A131" i="11"/>
  <c r="Y110" i="1"/>
  <c r="V110" i="1"/>
  <c r="Q110" i="1"/>
  <c r="P110" i="1"/>
  <c r="N110" i="1"/>
  <c r="M110" i="1"/>
  <c r="K110" i="1"/>
  <c r="J110" i="1"/>
  <c r="I110" i="1"/>
  <c r="I74" i="9" s="1"/>
  <c r="O82" i="10"/>
  <c r="H82" i="10"/>
  <c r="G82" i="10"/>
  <c r="F82" i="10"/>
  <c r="E82" i="10"/>
  <c r="D82" i="10"/>
  <c r="C82" i="10"/>
  <c r="B82" i="10"/>
  <c r="A82" i="10"/>
  <c r="O81" i="10"/>
  <c r="H81" i="10"/>
  <c r="G81" i="10"/>
  <c r="F81" i="10"/>
  <c r="E81" i="10"/>
  <c r="D81" i="10"/>
  <c r="C81" i="10"/>
  <c r="B81" i="10"/>
  <c r="A81" i="10"/>
  <c r="O127" i="11"/>
  <c r="L127" i="11"/>
  <c r="H127" i="11"/>
  <c r="G127" i="11"/>
  <c r="F127" i="11"/>
  <c r="E127" i="11"/>
  <c r="D127" i="11"/>
  <c r="C127" i="11"/>
  <c r="B127" i="11"/>
  <c r="A127" i="11"/>
  <c r="O126" i="11"/>
  <c r="L126" i="11"/>
  <c r="H126" i="11"/>
  <c r="G126" i="11"/>
  <c r="F126" i="11"/>
  <c r="E126" i="11"/>
  <c r="D126" i="11"/>
  <c r="C126" i="11"/>
  <c r="B126" i="11"/>
  <c r="A126" i="11"/>
  <c r="Y105" i="1"/>
  <c r="V105" i="1"/>
  <c r="Q105" i="1"/>
  <c r="Q73" i="9" s="1"/>
  <c r="P105" i="1"/>
  <c r="N105" i="1"/>
  <c r="M105" i="1"/>
  <c r="M73" i="9" s="1"/>
  <c r="K105" i="1"/>
  <c r="K73" i="9" s="1"/>
  <c r="J105" i="1"/>
  <c r="I105" i="1"/>
  <c r="I73" i="9" s="1"/>
  <c r="Y104" i="1"/>
  <c r="Y72" i="9" s="1"/>
  <c r="V104" i="1"/>
  <c r="V72" i="9" s="1"/>
  <c r="Q104" i="1"/>
  <c r="Q72" i="9" s="1"/>
  <c r="P104" i="1"/>
  <c r="N104" i="1"/>
  <c r="M104" i="1"/>
  <c r="K104" i="1"/>
  <c r="K72" i="9" s="1"/>
  <c r="J104" i="1"/>
  <c r="I104" i="1"/>
  <c r="N127" i="11" l="1"/>
  <c r="N73" i="9"/>
  <c r="Z110" i="1"/>
  <c r="P74" i="9"/>
  <c r="N81" i="10"/>
  <c r="N72" i="9"/>
  <c r="X110" i="1"/>
  <c r="X83" i="10" s="1"/>
  <c r="N74" i="9"/>
  <c r="W110" i="1"/>
  <c r="M74" i="9"/>
  <c r="R106" i="10"/>
  <c r="R85" i="9"/>
  <c r="I72" i="9"/>
  <c r="T104" i="1"/>
  <c r="T72" i="9" s="1"/>
  <c r="J72" i="9"/>
  <c r="AA110" i="1"/>
  <c r="AA83" i="10" s="1"/>
  <c r="Q74" i="9"/>
  <c r="M72" i="9"/>
  <c r="P126" i="11"/>
  <c r="P72" i="9"/>
  <c r="T110" i="1"/>
  <c r="T131" i="11" s="1"/>
  <c r="J74" i="9"/>
  <c r="T105" i="1"/>
  <c r="T73" i="9" s="1"/>
  <c r="J73" i="9"/>
  <c r="Z105" i="1"/>
  <c r="P73" i="9"/>
  <c r="U110" i="1"/>
  <c r="U74" i="9" s="1"/>
  <c r="K74" i="9"/>
  <c r="AA129" i="11"/>
  <c r="AA85" i="9"/>
  <c r="AA110" i="10"/>
  <c r="AA112" i="10" s="1"/>
  <c r="AA86" i="9"/>
  <c r="Z83" i="10"/>
  <c r="Z74" i="9"/>
  <c r="V83" i="10"/>
  <c r="V74" i="9"/>
  <c r="Y74" i="9"/>
  <c r="U83" i="10"/>
  <c r="W83" i="10"/>
  <c r="W74" i="9"/>
  <c r="X74" i="9"/>
  <c r="Y82" i="10"/>
  <c r="Y73" i="9"/>
  <c r="Z127" i="11"/>
  <c r="Z73" i="9"/>
  <c r="V127" i="11"/>
  <c r="V73" i="9"/>
  <c r="AA130" i="11"/>
  <c r="W105" i="1"/>
  <c r="N83" i="10"/>
  <c r="N131" i="11"/>
  <c r="M127" i="11"/>
  <c r="M131" i="11"/>
  <c r="M83" i="10"/>
  <c r="AA106" i="10"/>
  <c r="AA107" i="10" s="1"/>
  <c r="X105" i="1"/>
  <c r="N82" i="10"/>
  <c r="M82" i="10"/>
  <c r="Y131" i="11"/>
  <c r="W131" i="11"/>
  <c r="X131" i="11"/>
  <c r="Y83" i="10"/>
  <c r="V131" i="11"/>
  <c r="X110" i="10"/>
  <c r="X112" i="10" s="1"/>
  <c r="X130" i="11"/>
  <c r="X104" i="1"/>
  <c r="X72" i="9" s="1"/>
  <c r="X106" i="10"/>
  <c r="X107" i="10" s="1"/>
  <c r="X129" i="11"/>
  <c r="N126" i="11"/>
  <c r="W104" i="1"/>
  <c r="M81" i="10"/>
  <c r="M126" i="11"/>
  <c r="W110" i="10"/>
  <c r="W112" i="10" s="1"/>
  <c r="W130" i="11"/>
  <c r="W106" i="10"/>
  <c r="W107" i="10" s="1"/>
  <c r="W129" i="11"/>
  <c r="U110" i="10"/>
  <c r="U112" i="10" s="1"/>
  <c r="U130" i="11"/>
  <c r="U106" i="10"/>
  <c r="U107" i="10" s="1"/>
  <c r="U129" i="11"/>
  <c r="T106" i="10"/>
  <c r="T107" i="10" s="1"/>
  <c r="T129" i="11"/>
  <c r="T110" i="10"/>
  <c r="T112" i="10" s="1"/>
  <c r="T130" i="11"/>
  <c r="AB108" i="1"/>
  <c r="S110" i="10"/>
  <c r="S112" i="10" s="1"/>
  <c r="S130" i="11"/>
  <c r="AB107" i="1"/>
  <c r="S106" i="10"/>
  <c r="S107" i="10" s="1"/>
  <c r="S129" i="11"/>
  <c r="R129" i="11"/>
  <c r="Z104" i="1"/>
  <c r="P127" i="11"/>
  <c r="P81" i="10"/>
  <c r="P82" i="10"/>
  <c r="R110" i="1"/>
  <c r="Z131" i="11"/>
  <c r="R110" i="10"/>
  <c r="R130" i="11"/>
  <c r="P131" i="11"/>
  <c r="P83" i="10"/>
  <c r="Z106" i="10"/>
  <c r="Z107" i="10" s="1"/>
  <c r="Z129" i="11"/>
  <c r="Z110" i="10"/>
  <c r="Z112" i="10" s="1"/>
  <c r="Z130" i="11"/>
  <c r="Y127" i="11"/>
  <c r="V82" i="10"/>
  <c r="Z82" i="10"/>
  <c r="K81" i="10"/>
  <c r="K126" i="11"/>
  <c r="Q81" i="10"/>
  <c r="Q126" i="11"/>
  <c r="V126" i="11"/>
  <c r="V81" i="10"/>
  <c r="I82" i="10"/>
  <c r="I127" i="11"/>
  <c r="K82" i="10"/>
  <c r="K127" i="11"/>
  <c r="AA105" i="1"/>
  <c r="AA73" i="9" s="1"/>
  <c r="Q82" i="10"/>
  <c r="Q127" i="11"/>
  <c r="R104" i="1"/>
  <c r="R72" i="9" s="1"/>
  <c r="I81" i="10"/>
  <c r="I126" i="11"/>
  <c r="J81" i="10"/>
  <c r="J126" i="11"/>
  <c r="S104" i="1"/>
  <c r="S72" i="9" s="1"/>
  <c r="U104" i="1"/>
  <c r="U72" i="9" s="1"/>
  <c r="Y81" i="10"/>
  <c r="Y126" i="11"/>
  <c r="AA104" i="1"/>
  <c r="AA72" i="9" s="1"/>
  <c r="J127" i="11"/>
  <c r="J82" i="10"/>
  <c r="S105" i="1"/>
  <c r="S73" i="9" s="1"/>
  <c r="U105" i="1"/>
  <c r="U73" i="9" s="1"/>
  <c r="I131" i="11"/>
  <c r="K131" i="11"/>
  <c r="Q131" i="11"/>
  <c r="U131" i="11"/>
  <c r="J83" i="10"/>
  <c r="T83" i="10"/>
  <c r="J131" i="11"/>
  <c r="I83" i="10"/>
  <c r="K83" i="10"/>
  <c r="Q83" i="10"/>
  <c r="S110" i="1"/>
  <c r="S74" i="9" s="1"/>
  <c r="R105" i="1"/>
  <c r="R73" i="9" s="1"/>
  <c r="O187" i="11"/>
  <c r="M187" i="11"/>
  <c r="H187" i="11"/>
  <c r="G187" i="11"/>
  <c r="F187" i="11"/>
  <c r="E187" i="11"/>
  <c r="D187" i="11"/>
  <c r="C187" i="11"/>
  <c r="B187" i="11"/>
  <c r="A187" i="11"/>
  <c r="Y109" i="1"/>
  <c r="W109" i="1"/>
  <c r="Q109" i="1"/>
  <c r="P109" i="1"/>
  <c r="N109" i="1"/>
  <c r="L109" i="1"/>
  <c r="K109" i="1"/>
  <c r="J109" i="1"/>
  <c r="J187" i="11" s="1"/>
  <c r="I109" i="1"/>
  <c r="AA74" i="9" l="1"/>
  <c r="T81" i="10"/>
  <c r="T126" i="11"/>
  <c r="R131" i="11"/>
  <c r="R74" i="9"/>
  <c r="T127" i="11"/>
  <c r="AA131" i="11"/>
  <c r="T82" i="10"/>
  <c r="T74" i="9"/>
  <c r="AB129" i="11"/>
  <c r="AB85" i="9"/>
  <c r="AB130" i="11"/>
  <c r="AB86" i="9"/>
  <c r="X127" i="11"/>
  <c r="X73" i="9"/>
  <c r="W82" i="10"/>
  <c r="W73" i="9"/>
  <c r="W72" i="9"/>
  <c r="Z126" i="11"/>
  <c r="Z72" i="9"/>
  <c r="X81" i="10"/>
  <c r="W127" i="11"/>
  <c r="X126" i="11"/>
  <c r="X82" i="10"/>
  <c r="P187" i="11"/>
  <c r="W126" i="11"/>
  <c r="W81" i="10"/>
  <c r="AB105" i="1"/>
  <c r="AB110" i="10"/>
  <c r="AB112" i="10" s="1"/>
  <c r="Z81" i="10"/>
  <c r="Z109" i="1"/>
  <c r="Z187" i="11" s="1"/>
  <c r="X109" i="1"/>
  <c r="X187" i="11" s="1"/>
  <c r="N187" i="11"/>
  <c r="R83" i="10"/>
  <c r="AB106" i="10"/>
  <c r="AB107" i="10" s="1"/>
  <c r="R82" i="10"/>
  <c r="R127" i="11"/>
  <c r="AB110" i="1"/>
  <c r="AB74" i="9" s="1"/>
  <c r="S83" i="10"/>
  <c r="S131" i="11"/>
  <c r="U82" i="10"/>
  <c r="U127" i="11"/>
  <c r="AA81" i="10"/>
  <c r="AA126" i="11"/>
  <c r="AB104" i="1"/>
  <c r="AB72" i="9" s="1"/>
  <c r="S81" i="10"/>
  <c r="S126" i="11"/>
  <c r="R126" i="11"/>
  <c r="R81" i="10"/>
  <c r="S82" i="10"/>
  <c r="S127" i="11"/>
  <c r="U81" i="10"/>
  <c r="U126" i="11"/>
  <c r="AA82" i="10"/>
  <c r="AA127" i="11"/>
  <c r="R109" i="1"/>
  <c r="T109" i="1"/>
  <c r="V109" i="1"/>
  <c r="I187" i="11"/>
  <c r="K187" i="11"/>
  <c r="Q187" i="11"/>
  <c r="W187" i="11"/>
  <c r="Y187" i="11"/>
  <c r="S109" i="1"/>
  <c r="U109" i="1"/>
  <c r="AA109" i="1"/>
  <c r="L187" i="11"/>
  <c r="O186" i="11"/>
  <c r="M186" i="11"/>
  <c r="H186" i="11"/>
  <c r="G186" i="11"/>
  <c r="F186" i="11"/>
  <c r="E186" i="11"/>
  <c r="D186" i="11"/>
  <c r="C186" i="11"/>
  <c r="B186" i="11"/>
  <c r="A186" i="11"/>
  <c r="O125" i="11"/>
  <c r="L125" i="11"/>
  <c r="H125" i="11"/>
  <c r="G125" i="11"/>
  <c r="F125" i="11"/>
  <c r="E125" i="11"/>
  <c r="D125" i="11"/>
  <c r="C125" i="11"/>
  <c r="B125" i="11"/>
  <c r="A125" i="11"/>
  <c r="O124" i="11"/>
  <c r="L124" i="11"/>
  <c r="H124" i="11"/>
  <c r="G124" i="11"/>
  <c r="F124" i="11"/>
  <c r="E124" i="11"/>
  <c r="D124" i="11"/>
  <c r="C124" i="11"/>
  <c r="B124" i="11"/>
  <c r="A124" i="11"/>
  <c r="O123" i="11"/>
  <c r="L123" i="11"/>
  <c r="H123" i="11"/>
  <c r="G123" i="11"/>
  <c r="F123" i="11"/>
  <c r="E123" i="11"/>
  <c r="D123" i="11"/>
  <c r="C123" i="11"/>
  <c r="B123" i="11"/>
  <c r="A123" i="11"/>
  <c r="O80" i="10"/>
  <c r="H80" i="10"/>
  <c r="G80" i="10"/>
  <c r="F80" i="10"/>
  <c r="E80" i="10"/>
  <c r="D80" i="10"/>
  <c r="C80" i="10"/>
  <c r="B80" i="10"/>
  <c r="A80" i="10"/>
  <c r="O75" i="10"/>
  <c r="H75" i="10"/>
  <c r="G75" i="10"/>
  <c r="F75" i="10"/>
  <c r="E75" i="10"/>
  <c r="D75" i="10"/>
  <c r="C75" i="10"/>
  <c r="B75" i="10"/>
  <c r="A75" i="10"/>
  <c r="O74" i="10"/>
  <c r="H74" i="10"/>
  <c r="G74" i="10"/>
  <c r="F74" i="10"/>
  <c r="E74" i="10"/>
  <c r="D74" i="10"/>
  <c r="C74" i="10"/>
  <c r="B74" i="10"/>
  <c r="A74" i="10"/>
  <c r="Y102" i="1"/>
  <c r="Y186" i="11" s="1"/>
  <c r="W102" i="1"/>
  <c r="W186" i="11" s="1"/>
  <c r="Q102" i="1"/>
  <c r="Q186" i="11" s="1"/>
  <c r="P102" i="1"/>
  <c r="N102" i="1"/>
  <c r="X102" i="1" s="1"/>
  <c r="L102" i="1"/>
  <c r="V102" i="1" s="1"/>
  <c r="V186" i="11" s="1"/>
  <c r="K102" i="1"/>
  <c r="U102" i="1" s="1"/>
  <c r="U186" i="11" s="1"/>
  <c r="J102" i="1"/>
  <c r="I102" i="1"/>
  <c r="S102" i="1" s="1"/>
  <c r="N101" i="1"/>
  <c r="Y101" i="1"/>
  <c r="V101" i="1"/>
  <c r="V69" i="9" s="1"/>
  <c r="Q101" i="1"/>
  <c r="P101" i="1"/>
  <c r="M101" i="1"/>
  <c r="K101" i="1"/>
  <c r="J101" i="1"/>
  <c r="I101" i="1"/>
  <c r="I69" i="9" s="1"/>
  <c r="Y100" i="1"/>
  <c r="Y68" i="9" s="1"/>
  <c r="V100" i="1"/>
  <c r="Q100" i="1"/>
  <c r="Q68" i="9" s="1"/>
  <c r="P100" i="1"/>
  <c r="N100" i="1"/>
  <c r="M100" i="1"/>
  <c r="K100" i="1"/>
  <c r="K68" i="9" s="1"/>
  <c r="J100" i="1"/>
  <c r="I100" i="1"/>
  <c r="Y103" i="1"/>
  <c r="V103" i="1"/>
  <c r="V71" i="9" s="1"/>
  <c r="Q103" i="1"/>
  <c r="P103" i="1"/>
  <c r="X103" i="1"/>
  <c r="X71" i="9" s="1"/>
  <c r="M103" i="1"/>
  <c r="K103" i="1"/>
  <c r="J103" i="1"/>
  <c r="I103" i="1"/>
  <c r="O142" i="10"/>
  <c r="H142" i="10"/>
  <c r="G142" i="10"/>
  <c r="F142" i="10"/>
  <c r="E142" i="10"/>
  <c r="C142" i="10"/>
  <c r="B142" i="10"/>
  <c r="A142" i="10"/>
  <c r="O47" i="11"/>
  <c r="M47" i="11"/>
  <c r="H47" i="11"/>
  <c r="G47" i="11"/>
  <c r="F47" i="11"/>
  <c r="E47" i="11"/>
  <c r="D47" i="11"/>
  <c r="C47" i="11"/>
  <c r="B47" i="11"/>
  <c r="A47" i="11"/>
  <c r="O124" i="9"/>
  <c r="H124" i="9"/>
  <c r="G124" i="9"/>
  <c r="F124" i="9"/>
  <c r="E124" i="9"/>
  <c r="D124" i="9"/>
  <c r="C124" i="9"/>
  <c r="B124" i="9"/>
  <c r="A124" i="9"/>
  <c r="H200" i="10"/>
  <c r="G200" i="10"/>
  <c r="F200" i="10"/>
  <c r="E200" i="10"/>
  <c r="D200" i="10"/>
  <c r="C200" i="10"/>
  <c r="B200" i="10"/>
  <c r="A200" i="10"/>
  <c r="O185" i="11"/>
  <c r="M185" i="11"/>
  <c r="H185" i="11"/>
  <c r="G185" i="11"/>
  <c r="F185" i="11"/>
  <c r="E185" i="11"/>
  <c r="D185" i="11"/>
  <c r="C185" i="11"/>
  <c r="B185" i="11"/>
  <c r="A185" i="11"/>
  <c r="O122" i="11"/>
  <c r="L122" i="11"/>
  <c r="H122" i="11"/>
  <c r="G122" i="11"/>
  <c r="F122" i="11"/>
  <c r="E122" i="11"/>
  <c r="D122" i="11"/>
  <c r="C122" i="11"/>
  <c r="B122" i="11"/>
  <c r="A122" i="11"/>
  <c r="O46" i="11"/>
  <c r="M46" i="11"/>
  <c r="H46" i="11"/>
  <c r="G46" i="11"/>
  <c r="F46" i="11"/>
  <c r="E46" i="11"/>
  <c r="D46" i="11"/>
  <c r="C46" i="11"/>
  <c r="B46" i="11"/>
  <c r="A46" i="11"/>
  <c r="M45" i="11"/>
  <c r="H45" i="11"/>
  <c r="G45" i="11"/>
  <c r="F45" i="11"/>
  <c r="E45" i="11"/>
  <c r="D45" i="11"/>
  <c r="C45" i="11"/>
  <c r="B45" i="11"/>
  <c r="A45" i="11"/>
  <c r="O123" i="9"/>
  <c r="H123" i="9"/>
  <c r="G123" i="9"/>
  <c r="F123" i="9"/>
  <c r="E123" i="9"/>
  <c r="D123" i="9"/>
  <c r="C123" i="9"/>
  <c r="B123" i="9"/>
  <c r="A123" i="9"/>
  <c r="H171" i="9"/>
  <c r="G171" i="9"/>
  <c r="F171" i="9"/>
  <c r="E171" i="9"/>
  <c r="D171" i="9"/>
  <c r="C171" i="9"/>
  <c r="B171" i="9"/>
  <c r="A171" i="9"/>
  <c r="Y98" i="1"/>
  <c r="W98" i="1"/>
  <c r="Q98" i="1"/>
  <c r="Q185" i="11" s="1"/>
  <c r="P98" i="1"/>
  <c r="P185" i="11" s="1"/>
  <c r="N98" i="1"/>
  <c r="X98" i="1" s="1"/>
  <c r="L98" i="1"/>
  <c r="V98" i="1" s="1"/>
  <c r="K98" i="1"/>
  <c r="U98" i="1" s="1"/>
  <c r="U185" i="11" s="1"/>
  <c r="J98" i="1"/>
  <c r="T98" i="1" s="1"/>
  <c r="I98" i="1"/>
  <c r="Y97" i="1"/>
  <c r="W97" i="1"/>
  <c r="W123" i="9" s="1"/>
  <c r="Q97" i="1"/>
  <c r="Q123" i="9" s="1"/>
  <c r="P97" i="1"/>
  <c r="P123" i="9" s="1"/>
  <c r="N97" i="1"/>
  <c r="X97" i="1" s="1"/>
  <c r="X46" i="11" s="1"/>
  <c r="L97" i="1"/>
  <c r="V97" i="1" s="1"/>
  <c r="K97" i="1"/>
  <c r="U97" i="1" s="1"/>
  <c r="U123" i="9" s="1"/>
  <c r="J97" i="1"/>
  <c r="T97" i="1" s="1"/>
  <c r="I97" i="1"/>
  <c r="S97" i="1" s="1"/>
  <c r="Y99" i="1"/>
  <c r="Y47" i="11" s="1"/>
  <c r="W99" i="1"/>
  <c r="W142" i="10" s="1"/>
  <c r="Q99" i="1"/>
  <c r="Q142" i="10" s="1"/>
  <c r="P99" i="1"/>
  <c r="N99" i="1"/>
  <c r="L99" i="1"/>
  <c r="K99" i="1"/>
  <c r="K47" i="11" s="1"/>
  <c r="J99" i="1"/>
  <c r="I99" i="1"/>
  <c r="W96" i="1"/>
  <c r="W45" i="11" s="1"/>
  <c r="Q96" i="1"/>
  <c r="Q45" i="11" s="1"/>
  <c r="P96" i="1"/>
  <c r="P171" i="9" s="1"/>
  <c r="O96" i="1"/>
  <c r="Y96" i="1" s="1"/>
  <c r="Y200" i="10" s="1"/>
  <c r="N96" i="1"/>
  <c r="X96" i="1" s="1"/>
  <c r="L96" i="1"/>
  <c r="V96" i="1" s="1"/>
  <c r="V171" i="9" s="1"/>
  <c r="K96" i="1"/>
  <c r="U96" i="1" s="1"/>
  <c r="U171" i="9" s="1"/>
  <c r="J96" i="1"/>
  <c r="T96" i="1" s="1"/>
  <c r="I96" i="1"/>
  <c r="S96" i="1" s="1"/>
  <c r="S45" i="11" s="1"/>
  <c r="Y95" i="1"/>
  <c r="Y67" i="9" s="1"/>
  <c r="V95" i="1"/>
  <c r="Q95" i="1"/>
  <c r="P95" i="1"/>
  <c r="N95" i="1"/>
  <c r="N67" i="9" s="1"/>
  <c r="M95" i="1"/>
  <c r="K95" i="1"/>
  <c r="J95" i="1"/>
  <c r="I95" i="1"/>
  <c r="N93" i="1"/>
  <c r="X93" i="1" s="1"/>
  <c r="N73" i="1"/>
  <c r="N64" i="1"/>
  <c r="N79" i="9" s="1"/>
  <c r="N62" i="1"/>
  <c r="N77" i="9" s="1"/>
  <c r="N59" i="1"/>
  <c r="N110" i="11" s="1"/>
  <c r="N58" i="1"/>
  <c r="N70" i="9" s="1"/>
  <c r="N57" i="1"/>
  <c r="N47" i="1"/>
  <c r="M93" i="1"/>
  <c r="M91" i="1"/>
  <c r="M73" i="1"/>
  <c r="M80" i="9" s="1"/>
  <c r="M64" i="1"/>
  <c r="M79" i="9" s="1"/>
  <c r="M63" i="1"/>
  <c r="M62" i="1"/>
  <c r="M59" i="1"/>
  <c r="M58" i="1"/>
  <c r="M70" i="9" s="1"/>
  <c r="M57" i="1"/>
  <c r="M66" i="9" s="1"/>
  <c r="M48" i="1"/>
  <c r="M65" i="9" s="1"/>
  <c r="M47" i="1"/>
  <c r="H100" i="10"/>
  <c r="H101" i="10"/>
  <c r="O101" i="10"/>
  <c r="G101" i="10"/>
  <c r="F101" i="10"/>
  <c r="E101" i="10"/>
  <c r="D101" i="10"/>
  <c r="C101" i="10"/>
  <c r="B101" i="10"/>
  <c r="A101" i="10"/>
  <c r="H14" i="10"/>
  <c r="H15" i="10"/>
  <c r="H16" i="10"/>
  <c r="H17" i="10"/>
  <c r="H18" i="10"/>
  <c r="H19" i="10"/>
  <c r="H20" i="10"/>
  <c r="H21" i="10"/>
  <c r="H22" i="10"/>
  <c r="H23" i="10"/>
  <c r="H24" i="10"/>
  <c r="O24" i="10"/>
  <c r="G24" i="10"/>
  <c r="F24" i="10"/>
  <c r="E24" i="10"/>
  <c r="D24" i="10"/>
  <c r="C24" i="10"/>
  <c r="B24" i="10"/>
  <c r="A24" i="10"/>
  <c r="O177" i="11"/>
  <c r="M177" i="11"/>
  <c r="H177" i="11"/>
  <c r="G177" i="11"/>
  <c r="F177" i="11"/>
  <c r="E177" i="11"/>
  <c r="D177" i="11"/>
  <c r="C177" i="11"/>
  <c r="B177" i="11"/>
  <c r="A177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O121" i="11"/>
  <c r="L121" i="11"/>
  <c r="G121" i="11"/>
  <c r="F121" i="11"/>
  <c r="E121" i="11"/>
  <c r="D121" i="11"/>
  <c r="C121" i="11"/>
  <c r="B121" i="11"/>
  <c r="A121" i="11"/>
  <c r="O120" i="11"/>
  <c r="L120" i="11"/>
  <c r="G120" i="11"/>
  <c r="F120" i="11"/>
  <c r="E120" i="11"/>
  <c r="D120" i="11"/>
  <c r="C120" i="11"/>
  <c r="B120" i="11"/>
  <c r="A12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O44" i="11"/>
  <c r="M44" i="11"/>
  <c r="G44" i="11"/>
  <c r="F44" i="11"/>
  <c r="E44" i="11"/>
  <c r="D44" i="11"/>
  <c r="C44" i="11"/>
  <c r="B44" i="11"/>
  <c r="A44" i="11"/>
  <c r="V93" i="1"/>
  <c r="Y93" i="1"/>
  <c r="W94" i="1"/>
  <c r="W24" i="10" s="1"/>
  <c r="Y94" i="1"/>
  <c r="W92" i="1"/>
  <c r="Y92" i="1"/>
  <c r="X60" i="1"/>
  <c r="P61" i="1"/>
  <c r="X61" i="1"/>
  <c r="P86" i="1"/>
  <c r="X86" i="1"/>
  <c r="Z39" i="1"/>
  <c r="X55" i="1"/>
  <c r="X182" i="11" s="1"/>
  <c r="Z55" i="1"/>
  <c r="N85" i="1"/>
  <c r="P85" i="1"/>
  <c r="P56" i="1"/>
  <c r="Z56" i="1" s="1"/>
  <c r="W43" i="1"/>
  <c r="X43" i="1"/>
  <c r="X64" i="1"/>
  <c r="X79" i="9" s="1"/>
  <c r="I91" i="1"/>
  <c r="J91" i="1"/>
  <c r="J81" i="9" s="1"/>
  <c r="K91" i="1"/>
  <c r="K120" i="11" s="1"/>
  <c r="V91" i="1"/>
  <c r="N91" i="1"/>
  <c r="N81" i="9" s="1"/>
  <c r="Y91" i="1"/>
  <c r="Y81" i="9" s="1"/>
  <c r="P91" i="1"/>
  <c r="P81" i="9" s="1"/>
  <c r="Q91" i="1"/>
  <c r="I92" i="1"/>
  <c r="I177" i="11" s="1"/>
  <c r="J92" i="1"/>
  <c r="T92" i="1" s="1"/>
  <c r="K92" i="1"/>
  <c r="U92" i="1" s="1"/>
  <c r="L92" i="1"/>
  <c r="V92" i="1" s="1"/>
  <c r="N92" i="1"/>
  <c r="X92" i="1" s="1"/>
  <c r="X177" i="11" s="1"/>
  <c r="P92" i="1"/>
  <c r="Q92" i="1"/>
  <c r="AA92" i="1" s="1"/>
  <c r="I93" i="1"/>
  <c r="J93" i="1"/>
  <c r="J121" i="11" s="1"/>
  <c r="K93" i="1"/>
  <c r="P93" i="1"/>
  <c r="Q93" i="1"/>
  <c r="I94" i="1"/>
  <c r="J94" i="1"/>
  <c r="J24" i="10" s="1"/>
  <c r="K94" i="1"/>
  <c r="L94" i="1"/>
  <c r="L24" i="10" s="1"/>
  <c r="N94" i="1"/>
  <c r="N44" i="11" s="1"/>
  <c r="Q94" i="1"/>
  <c r="S9" i="1"/>
  <c r="T9" i="1"/>
  <c r="U9" i="1"/>
  <c r="V9" i="1"/>
  <c r="W9" i="1"/>
  <c r="X9" i="1"/>
  <c r="Y9" i="1"/>
  <c r="Z9" i="1"/>
  <c r="AA9" i="1"/>
  <c r="I10" i="1"/>
  <c r="J10" i="1"/>
  <c r="T10" i="1" s="1"/>
  <c r="K10" i="1"/>
  <c r="L10" i="1"/>
  <c r="V10" i="1" s="1"/>
  <c r="W10" i="1"/>
  <c r="W137" i="10" s="1"/>
  <c r="X10" i="1"/>
  <c r="X87" i="11" s="1"/>
  <c r="Y10" i="1"/>
  <c r="Y137" i="10" s="1"/>
  <c r="P10" i="1"/>
  <c r="P137" i="10" s="1"/>
  <c r="Q10" i="1"/>
  <c r="AA10" i="1" s="1"/>
  <c r="I11" i="1"/>
  <c r="S11" i="1" s="1"/>
  <c r="S11" i="11" s="1"/>
  <c r="J11" i="1"/>
  <c r="T11" i="1" s="1"/>
  <c r="T11" i="11" s="1"/>
  <c r="K11" i="1"/>
  <c r="U11" i="1" s="1"/>
  <c r="L11" i="1"/>
  <c r="V11" i="1" s="1"/>
  <c r="V115" i="9" s="1"/>
  <c r="W11" i="1"/>
  <c r="W11" i="11" s="1"/>
  <c r="Y11" i="1"/>
  <c r="Y138" i="10" s="1"/>
  <c r="Z11" i="1"/>
  <c r="Q11" i="1"/>
  <c r="I12" i="1"/>
  <c r="S12" i="1" s="1"/>
  <c r="S116" i="9" s="1"/>
  <c r="J12" i="1"/>
  <c r="K12" i="1"/>
  <c r="U12" i="1" s="1"/>
  <c r="U12" i="11" s="1"/>
  <c r="L12" i="1"/>
  <c r="V12" i="1" s="1"/>
  <c r="V12" i="11" s="1"/>
  <c r="W12" i="1"/>
  <c r="W12" i="11" s="1"/>
  <c r="Y12" i="1"/>
  <c r="P12" i="1"/>
  <c r="P116" i="9" s="1"/>
  <c r="Q12" i="1"/>
  <c r="Q139" i="10" s="1"/>
  <c r="I13" i="1"/>
  <c r="J13" i="1"/>
  <c r="J102" i="9" s="1"/>
  <c r="K13" i="1"/>
  <c r="K126" i="10" s="1"/>
  <c r="L13" i="1"/>
  <c r="W13" i="1"/>
  <c r="W102" i="9" s="1"/>
  <c r="X13" i="1"/>
  <c r="Y13" i="1"/>
  <c r="Z13" i="1"/>
  <c r="Z102" i="9" s="1"/>
  <c r="Q13" i="1"/>
  <c r="I14" i="1"/>
  <c r="I103" i="9" s="1"/>
  <c r="J14" i="1"/>
  <c r="K14" i="1"/>
  <c r="L14" i="1"/>
  <c r="W14" i="1"/>
  <c r="Y14" i="1"/>
  <c r="P14" i="1"/>
  <c r="P103" i="9" s="1"/>
  <c r="Q14" i="1"/>
  <c r="Q103" i="9" s="1"/>
  <c r="I16" i="1"/>
  <c r="J16" i="1"/>
  <c r="T16" i="1" s="1"/>
  <c r="T14" i="11" s="1"/>
  <c r="K16" i="1"/>
  <c r="L16" i="1"/>
  <c r="W16" i="1"/>
  <c r="X16" i="1"/>
  <c r="X194" i="10" s="1"/>
  <c r="Y16" i="1"/>
  <c r="Z16" i="1"/>
  <c r="Q16" i="1"/>
  <c r="Q165" i="9" s="1"/>
  <c r="I17" i="1"/>
  <c r="I166" i="9" s="1"/>
  <c r="J17" i="1"/>
  <c r="T17" i="1" s="1"/>
  <c r="T166" i="9" s="1"/>
  <c r="K17" i="1"/>
  <c r="U17" i="1" s="1"/>
  <c r="U15" i="11" s="1"/>
  <c r="L17" i="1"/>
  <c r="V17" i="1" s="1"/>
  <c r="V195" i="10" s="1"/>
  <c r="W17" i="1"/>
  <c r="W195" i="10" s="1"/>
  <c r="X17" i="1"/>
  <c r="O17" i="1"/>
  <c r="Y17" i="1" s="1"/>
  <c r="Y195" i="10" s="1"/>
  <c r="Q17" i="1"/>
  <c r="AA17" i="1" s="1"/>
  <c r="AA195" i="10" s="1"/>
  <c r="I18" i="1"/>
  <c r="S18" i="1" s="1"/>
  <c r="S16" i="11" s="1"/>
  <c r="J18" i="1"/>
  <c r="K18" i="1"/>
  <c r="K158" i="10" s="1"/>
  <c r="L18" i="1"/>
  <c r="L137" i="9" s="1"/>
  <c r="W18" i="1"/>
  <c r="W158" i="10" s="1"/>
  <c r="X18" i="1"/>
  <c r="X158" i="10" s="1"/>
  <c r="Y18" i="1"/>
  <c r="Z18" i="1"/>
  <c r="Z158" i="10" s="1"/>
  <c r="Q18" i="1"/>
  <c r="AA18" i="1" s="1"/>
  <c r="AA16" i="11" s="1"/>
  <c r="I19" i="1"/>
  <c r="J19" i="1"/>
  <c r="K19" i="1"/>
  <c r="L19" i="1"/>
  <c r="W19" i="1"/>
  <c r="W88" i="11" s="1"/>
  <c r="N19" i="1"/>
  <c r="Y19" i="1"/>
  <c r="Y34" i="10" s="1"/>
  <c r="P19" i="1"/>
  <c r="Z19" i="1" s="1"/>
  <c r="Z34" i="10" s="1"/>
  <c r="Q19" i="1"/>
  <c r="I20" i="1"/>
  <c r="I53" i="10" s="1"/>
  <c r="J20" i="1"/>
  <c r="J53" i="10" s="1"/>
  <c r="K20" i="1"/>
  <c r="L20" i="1"/>
  <c r="V20" i="1" s="1"/>
  <c r="W20" i="1"/>
  <c r="N20" i="1"/>
  <c r="Y20" i="1"/>
  <c r="P20" i="1"/>
  <c r="Q20" i="1"/>
  <c r="I21" i="1"/>
  <c r="S21" i="1" s="1"/>
  <c r="S159" i="10" s="1"/>
  <c r="J21" i="1"/>
  <c r="J138" i="9" s="1"/>
  <c r="K21" i="1"/>
  <c r="U21" i="1" s="1"/>
  <c r="U159" i="10" s="1"/>
  <c r="L21" i="1"/>
  <c r="W21" i="1"/>
  <c r="W138" i="9" s="1"/>
  <c r="X21" i="1"/>
  <c r="X159" i="10" s="1"/>
  <c r="Y21" i="1"/>
  <c r="Y17" i="11" s="1"/>
  <c r="Q21" i="1"/>
  <c r="I22" i="1"/>
  <c r="J22" i="1"/>
  <c r="T22" i="1" s="1"/>
  <c r="K22" i="1"/>
  <c r="L22" i="1"/>
  <c r="V22" i="1" s="1"/>
  <c r="W22" i="1"/>
  <c r="W35" i="10" s="1"/>
  <c r="N22" i="1"/>
  <c r="Y22" i="1"/>
  <c r="P22" i="1"/>
  <c r="Q22" i="1"/>
  <c r="I26" i="1"/>
  <c r="S26" i="1" s="1"/>
  <c r="J26" i="1"/>
  <c r="K26" i="1"/>
  <c r="U26" i="1" s="1"/>
  <c r="U20" i="11" s="1"/>
  <c r="L26" i="1"/>
  <c r="V26" i="1" s="1"/>
  <c r="V20" i="11" s="1"/>
  <c r="W26" i="1"/>
  <c r="N26" i="1"/>
  <c r="X26" i="1" s="1"/>
  <c r="O26" i="1"/>
  <c r="Y26" i="1" s="1"/>
  <c r="Y20" i="11" s="1"/>
  <c r="P26" i="1"/>
  <c r="Q26" i="1"/>
  <c r="AA26" i="1" s="1"/>
  <c r="I27" i="1"/>
  <c r="J27" i="1"/>
  <c r="T27" i="1" s="1"/>
  <c r="T21" i="11" s="1"/>
  <c r="K27" i="1"/>
  <c r="K17" i="10" s="1"/>
  <c r="L27" i="1"/>
  <c r="W27" i="1"/>
  <c r="N27" i="1"/>
  <c r="Y27" i="1"/>
  <c r="Y21" i="11" s="1"/>
  <c r="Z27" i="1"/>
  <c r="Z21" i="11" s="1"/>
  <c r="Q27" i="1"/>
  <c r="I28" i="1"/>
  <c r="J28" i="1"/>
  <c r="K28" i="1"/>
  <c r="L28" i="1"/>
  <c r="W28" i="1"/>
  <c r="N28" i="1"/>
  <c r="Y28" i="1"/>
  <c r="Y92" i="11" s="1"/>
  <c r="P28" i="1"/>
  <c r="Q28" i="1"/>
  <c r="AA28" i="1" s="1"/>
  <c r="I29" i="1"/>
  <c r="J29" i="1"/>
  <c r="K29" i="1"/>
  <c r="L29" i="1"/>
  <c r="W29" i="1"/>
  <c r="N29" i="1"/>
  <c r="X29" i="1" s="1"/>
  <c r="Y29" i="1"/>
  <c r="P29" i="1"/>
  <c r="Z29" i="1" s="1"/>
  <c r="Q29" i="1"/>
  <c r="AA29" i="1" s="1"/>
  <c r="I30" i="1"/>
  <c r="S30" i="1" s="1"/>
  <c r="J30" i="1"/>
  <c r="K30" i="1"/>
  <c r="L30" i="1"/>
  <c r="W30" i="1"/>
  <c r="N30" i="1"/>
  <c r="Y30" i="1"/>
  <c r="P30" i="1"/>
  <c r="Z30" i="1" s="1"/>
  <c r="Q30" i="1"/>
  <c r="Q94" i="11" s="1"/>
  <c r="I31" i="1"/>
  <c r="J31" i="1"/>
  <c r="K31" i="1"/>
  <c r="L31" i="1"/>
  <c r="V31" i="1" s="1"/>
  <c r="W31" i="1"/>
  <c r="W22" i="11" s="1"/>
  <c r="N31" i="1"/>
  <c r="X31" i="1" s="1"/>
  <c r="Y31" i="1"/>
  <c r="P31" i="1"/>
  <c r="Q31" i="1"/>
  <c r="I32" i="1"/>
  <c r="J32" i="1"/>
  <c r="K32" i="1"/>
  <c r="U32" i="1" s="1"/>
  <c r="U95" i="11" s="1"/>
  <c r="L32" i="1"/>
  <c r="W32" i="1"/>
  <c r="N32" i="1"/>
  <c r="Y32" i="1"/>
  <c r="P32" i="1"/>
  <c r="Q32" i="1"/>
  <c r="AA32" i="1" s="1"/>
  <c r="I33" i="1"/>
  <c r="J33" i="1"/>
  <c r="T33" i="1" s="1"/>
  <c r="K33" i="1"/>
  <c r="L33" i="1"/>
  <c r="V33" i="1" s="1"/>
  <c r="W33" i="1"/>
  <c r="X33" i="1"/>
  <c r="Y33" i="1"/>
  <c r="Y23" i="11" s="1"/>
  <c r="P33" i="1"/>
  <c r="Z33" i="1" s="1"/>
  <c r="Q33" i="1"/>
  <c r="I35" i="1"/>
  <c r="S35" i="1" s="1"/>
  <c r="S97" i="11" s="1"/>
  <c r="J35" i="1"/>
  <c r="K35" i="1"/>
  <c r="U35" i="1" s="1"/>
  <c r="U97" i="11" s="1"/>
  <c r="L35" i="1"/>
  <c r="V35" i="1" s="1"/>
  <c r="V97" i="11" s="1"/>
  <c r="W35" i="1"/>
  <c r="Y35" i="1"/>
  <c r="P35" i="1"/>
  <c r="Q35" i="1"/>
  <c r="I36" i="1"/>
  <c r="S36" i="1" s="1"/>
  <c r="J36" i="1"/>
  <c r="K36" i="1"/>
  <c r="U36" i="1" s="1"/>
  <c r="U24" i="11" s="1"/>
  <c r="L36" i="1"/>
  <c r="V36" i="1" s="1"/>
  <c r="W36" i="1"/>
  <c r="W24" i="11" s="1"/>
  <c r="Y36" i="1"/>
  <c r="P36" i="1"/>
  <c r="Q36" i="1"/>
  <c r="I38" i="1"/>
  <c r="S38" i="1" s="1"/>
  <c r="S25" i="11" s="1"/>
  <c r="J38" i="1"/>
  <c r="K38" i="1"/>
  <c r="U38" i="1" s="1"/>
  <c r="L38" i="1"/>
  <c r="W38" i="1"/>
  <c r="W25" i="11" s="1"/>
  <c r="Y38" i="1"/>
  <c r="P38" i="1"/>
  <c r="Q38" i="1"/>
  <c r="I39" i="1"/>
  <c r="S39" i="1" s="1"/>
  <c r="J39" i="1"/>
  <c r="K39" i="1"/>
  <c r="U39" i="1" s="1"/>
  <c r="L39" i="1"/>
  <c r="V39" i="1" s="1"/>
  <c r="W39" i="1"/>
  <c r="X39" i="1"/>
  <c r="Y39" i="1"/>
  <c r="Q39" i="1"/>
  <c r="I40" i="1"/>
  <c r="S40" i="1" s="1"/>
  <c r="J40" i="1"/>
  <c r="K40" i="1"/>
  <c r="U40" i="1" s="1"/>
  <c r="L40" i="1"/>
  <c r="V40" i="1" s="1"/>
  <c r="W40" i="1"/>
  <c r="X40" i="1"/>
  <c r="X76" i="11" s="1"/>
  <c r="Q40" i="1"/>
  <c r="AA40" i="1" s="1"/>
  <c r="I42" i="1"/>
  <c r="I117" i="9" s="1"/>
  <c r="J42" i="1"/>
  <c r="T42" i="1" s="1"/>
  <c r="T99" i="11" s="1"/>
  <c r="K42" i="1"/>
  <c r="L42" i="1"/>
  <c r="V42" i="1" s="1"/>
  <c r="W42" i="1"/>
  <c r="Y42" i="1"/>
  <c r="P42" i="1"/>
  <c r="Q42" i="1"/>
  <c r="Q117" i="9" s="1"/>
  <c r="I43" i="1"/>
  <c r="J43" i="1"/>
  <c r="K43" i="1"/>
  <c r="K62" i="9" s="1"/>
  <c r="V43" i="1"/>
  <c r="Y43" i="1"/>
  <c r="P43" i="1"/>
  <c r="P62" i="9" s="1"/>
  <c r="Q43" i="1"/>
  <c r="I44" i="1"/>
  <c r="J44" i="1"/>
  <c r="K44" i="1"/>
  <c r="U44" i="1" s="1"/>
  <c r="U36" i="10" s="1"/>
  <c r="L44" i="1"/>
  <c r="W44" i="1"/>
  <c r="W36" i="10" s="1"/>
  <c r="N44" i="1"/>
  <c r="X44" i="1" s="1"/>
  <c r="Y44" i="1"/>
  <c r="P44" i="1"/>
  <c r="P36" i="10" s="1"/>
  <c r="Q44" i="1"/>
  <c r="AA44" i="1" s="1"/>
  <c r="AA36" i="10" s="1"/>
  <c r="I45" i="1"/>
  <c r="J45" i="1"/>
  <c r="T45" i="1" s="1"/>
  <c r="T102" i="11" s="1"/>
  <c r="K45" i="1"/>
  <c r="L45" i="1"/>
  <c r="V45" i="1" s="1"/>
  <c r="W45" i="1"/>
  <c r="Y45" i="1"/>
  <c r="P45" i="1"/>
  <c r="P118" i="9" s="1"/>
  <c r="Q45" i="1"/>
  <c r="AA45" i="1" s="1"/>
  <c r="AA118" i="9" s="1"/>
  <c r="I46" i="1"/>
  <c r="J46" i="1"/>
  <c r="T46" i="1" s="1"/>
  <c r="K46" i="1"/>
  <c r="L46" i="1"/>
  <c r="V46" i="1" s="1"/>
  <c r="W46" i="1"/>
  <c r="N46" i="1"/>
  <c r="Y46" i="1"/>
  <c r="Z46" i="1"/>
  <c r="Q46" i="1"/>
  <c r="I51" i="1"/>
  <c r="J51" i="1"/>
  <c r="J104" i="9" s="1"/>
  <c r="K51" i="1"/>
  <c r="L51" i="1"/>
  <c r="W51" i="1"/>
  <c r="Y51" i="1"/>
  <c r="Y104" i="9" s="1"/>
  <c r="P51" i="1"/>
  <c r="Q51" i="1"/>
  <c r="Q104" i="9" s="1"/>
  <c r="I52" i="1"/>
  <c r="J52" i="1"/>
  <c r="J105" i="9" s="1"/>
  <c r="K52" i="1"/>
  <c r="L52" i="1"/>
  <c r="W52" i="1"/>
  <c r="W105" i="9" s="1"/>
  <c r="Y52" i="1"/>
  <c r="P52" i="1"/>
  <c r="Q52" i="1"/>
  <c r="Q105" i="9" s="1"/>
  <c r="I54" i="1"/>
  <c r="S54" i="1" s="1"/>
  <c r="J54" i="1"/>
  <c r="K54" i="1"/>
  <c r="U54" i="1" s="1"/>
  <c r="L54" i="1"/>
  <c r="V54" i="1" s="1"/>
  <c r="W54" i="1"/>
  <c r="Y54" i="1"/>
  <c r="P54" i="1"/>
  <c r="P120" i="9" s="1"/>
  <c r="Q54" i="1"/>
  <c r="I55" i="1"/>
  <c r="S55" i="1" s="1"/>
  <c r="S153" i="9" s="1"/>
  <c r="J55" i="1"/>
  <c r="K55" i="1"/>
  <c r="U55" i="1" s="1"/>
  <c r="U177" i="10" s="1"/>
  <c r="L55" i="1"/>
  <c r="V55" i="1" s="1"/>
  <c r="W55" i="1"/>
  <c r="Y55" i="1"/>
  <c r="Y177" i="10" s="1"/>
  <c r="Q55" i="1"/>
  <c r="AA55" i="1" s="1"/>
  <c r="I56" i="1"/>
  <c r="J56" i="1"/>
  <c r="T56" i="1" s="1"/>
  <c r="K56" i="1"/>
  <c r="L56" i="1"/>
  <c r="V56" i="1" s="1"/>
  <c r="V178" i="10" s="1"/>
  <c r="W56" i="1"/>
  <c r="X56" i="1"/>
  <c r="Y56" i="1"/>
  <c r="Y183" i="11" s="1"/>
  <c r="Q56" i="1"/>
  <c r="AA56" i="1" s="1"/>
  <c r="AA178" i="10" s="1"/>
  <c r="I58" i="1"/>
  <c r="J58" i="1"/>
  <c r="K58" i="1"/>
  <c r="V58" i="1"/>
  <c r="Y58" i="1"/>
  <c r="P58" i="1"/>
  <c r="P70" i="9" s="1"/>
  <c r="Q58" i="1"/>
  <c r="I59" i="1"/>
  <c r="S59" i="1" s="1"/>
  <c r="S67" i="10" s="1"/>
  <c r="J59" i="1"/>
  <c r="K59" i="1"/>
  <c r="V59" i="1"/>
  <c r="V67" i="10" s="1"/>
  <c r="Y59" i="1"/>
  <c r="Y67" i="10" s="1"/>
  <c r="P59" i="1"/>
  <c r="Z59" i="1" s="1"/>
  <c r="Z67" i="10" s="1"/>
  <c r="Q59" i="1"/>
  <c r="I60" i="1"/>
  <c r="J60" i="1"/>
  <c r="T60" i="1" s="1"/>
  <c r="K60" i="1"/>
  <c r="L60" i="1"/>
  <c r="W60" i="1"/>
  <c r="Q60" i="1"/>
  <c r="AA60" i="1" s="1"/>
  <c r="I66" i="1"/>
  <c r="S66" i="1" s="1"/>
  <c r="J66" i="1"/>
  <c r="K66" i="1"/>
  <c r="K167" i="9" s="1"/>
  <c r="L66" i="1"/>
  <c r="L196" i="10" s="1"/>
  <c r="W66" i="1"/>
  <c r="W196" i="10" s="1"/>
  <c r="N66" i="1"/>
  <c r="X66" i="1" s="1"/>
  <c r="X29" i="11" s="1"/>
  <c r="O66" i="1"/>
  <c r="P66" i="1"/>
  <c r="Z66" i="1" s="1"/>
  <c r="Z196" i="10" s="1"/>
  <c r="Q66" i="1"/>
  <c r="AA66" i="1" s="1"/>
  <c r="AA196" i="10" s="1"/>
  <c r="I67" i="1"/>
  <c r="J67" i="1"/>
  <c r="T67" i="1" s="1"/>
  <c r="T168" i="9" s="1"/>
  <c r="K67" i="1"/>
  <c r="U67" i="1" s="1"/>
  <c r="U197" i="10" s="1"/>
  <c r="L67" i="1"/>
  <c r="W67" i="1"/>
  <c r="W197" i="10" s="1"/>
  <c r="N67" i="1"/>
  <c r="O67" i="1"/>
  <c r="Y67" i="1" s="1"/>
  <c r="Y168" i="9" s="1"/>
  <c r="P67" i="1"/>
  <c r="Z67" i="1" s="1"/>
  <c r="Z197" i="10" s="1"/>
  <c r="Q67" i="1"/>
  <c r="I69" i="1"/>
  <c r="J69" i="1"/>
  <c r="T69" i="1" s="1"/>
  <c r="T32" i="11" s="1"/>
  <c r="K69" i="1"/>
  <c r="L69" i="1"/>
  <c r="V69" i="1" s="1"/>
  <c r="W69" i="1"/>
  <c r="Y69" i="1"/>
  <c r="Y141" i="9" s="1"/>
  <c r="P69" i="1"/>
  <c r="Z69" i="1" s="1"/>
  <c r="Q69" i="1"/>
  <c r="I71" i="1"/>
  <c r="J71" i="1"/>
  <c r="T71" i="1" s="1"/>
  <c r="K71" i="1"/>
  <c r="L71" i="1"/>
  <c r="V71" i="1" s="1"/>
  <c r="V38" i="10" s="1"/>
  <c r="W71" i="1"/>
  <c r="Y71" i="1"/>
  <c r="Z71" i="1"/>
  <c r="Z38" i="10" s="1"/>
  <c r="Q71" i="1"/>
  <c r="I73" i="1"/>
  <c r="J73" i="1"/>
  <c r="K73" i="1"/>
  <c r="K80" i="9" s="1"/>
  <c r="V73" i="1"/>
  <c r="V80" i="9" s="1"/>
  <c r="Y73" i="1"/>
  <c r="P73" i="1"/>
  <c r="Q73" i="1"/>
  <c r="I74" i="1"/>
  <c r="S74" i="1" s="1"/>
  <c r="J74" i="1"/>
  <c r="J169" i="9" s="1"/>
  <c r="K74" i="1"/>
  <c r="K35" i="11" s="1"/>
  <c r="L74" i="1"/>
  <c r="W74" i="1"/>
  <c r="W35" i="11" s="1"/>
  <c r="N74" i="1"/>
  <c r="X74" i="1" s="1"/>
  <c r="O74" i="1"/>
  <c r="Y74" i="1" s="1"/>
  <c r="Y198" i="10" s="1"/>
  <c r="P74" i="1"/>
  <c r="Z74" i="1" s="1"/>
  <c r="Q74" i="1"/>
  <c r="I75" i="1"/>
  <c r="I199" i="10" s="1"/>
  <c r="J75" i="1"/>
  <c r="J170" i="9" s="1"/>
  <c r="K75" i="1"/>
  <c r="K170" i="9" s="1"/>
  <c r="L75" i="1"/>
  <c r="V75" i="1" s="1"/>
  <c r="V36" i="11" s="1"/>
  <c r="W75" i="1"/>
  <c r="N75" i="1"/>
  <c r="X75" i="1" s="1"/>
  <c r="X199" i="10" s="1"/>
  <c r="O75" i="1"/>
  <c r="Y75" i="1" s="1"/>
  <c r="P75" i="1"/>
  <c r="Q75" i="1"/>
  <c r="Q199" i="10" s="1"/>
  <c r="I76" i="1"/>
  <c r="S76" i="1" s="1"/>
  <c r="S122" i="9" s="1"/>
  <c r="J76" i="1"/>
  <c r="J122" i="9" s="1"/>
  <c r="K76" i="1"/>
  <c r="U76" i="1" s="1"/>
  <c r="U122" i="9" s="1"/>
  <c r="L76" i="1"/>
  <c r="W76" i="1"/>
  <c r="Y76" i="1"/>
  <c r="Y141" i="10" s="1"/>
  <c r="P76" i="1"/>
  <c r="Q76" i="1"/>
  <c r="I77" i="1"/>
  <c r="J77" i="1"/>
  <c r="J21" i="10" s="1"/>
  <c r="K77" i="1"/>
  <c r="U77" i="1" s="1"/>
  <c r="U21" i="10" s="1"/>
  <c r="L77" i="1"/>
  <c r="W77" i="1"/>
  <c r="W21" i="10" s="1"/>
  <c r="N77" i="1"/>
  <c r="X77" i="1" s="1"/>
  <c r="Y77" i="1"/>
  <c r="P77" i="1"/>
  <c r="P21" i="10" s="1"/>
  <c r="Q77" i="1"/>
  <c r="I78" i="1"/>
  <c r="I22" i="10" s="1"/>
  <c r="J78" i="1"/>
  <c r="K78" i="1"/>
  <c r="L78" i="1"/>
  <c r="V78" i="1" s="1"/>
  <c r="W78" i="1"/>
  <c r="Y78" i="1"/>
  <c r="P78" i="1"/>
  <c r="Z78" i="1" s="1"/>
  <c r="Q78" i="1"/>
  <c r="AA78" i="1" s="1"/>
  <c r="AA22" i="10" s="1"/>
  <c r="I79" i="1"/>
  <c r="I174" i="11" s="1"/>
  <c r="J79" i="1"/>
  <c r="K79" i="1"/>
  <c r="L79" i="1"/>
  <c r="V79" i="1" s="1"/>
  <c r="W79" i="1"/>
  <c r="Y79" i="1"/>
  <c r="Y174" i="11" s="1"/>
  <c r="P79" i="1"/>
  <c r="Q79" i="1"/>
  <c r="AA79" i="1" s="1"/>
  <c r="I80" i="1"/>
  <c r="J80" i="1"/>
  <c r="K80" i="1"/>
  <c r="L80" i="1"/>
  <c r="V80" i="1" s="1"/>
  <c r="W80" i="1"/>
  <c r="Y80" i="1"/>
  <c r="P80" i="1"/>
  <c r="P37" i="11" s="1"/>
  <c r="Q80" i="1"/>
  <c r="I81" i="1"/>
  <c r="J81" i="1"/>
  <c r="K81" i="1"/>
  <c r="L81" i="1"/>
  <c r="V81" i="1" s="1"/>
  <c r="W81" i="1"/>
  <c r="Y81" i="1"/>
  <c r="P81" i="1"/>
  <c r="Q81" i="1"/>
  <c r="AA81" i="1" s="1"/>
  <c r="AA38" i="11" s="1"/>
  <c r="I83" i="1"/>
  <c r="J83" i="1"/>
  <c r="K83" i="1"/>
  <c r="L83" i="1"/>
  <c r="W83" i="1"/>
  <c r="Y83" i="1"/>
  <c r="P83" i="1"/>
  <c r="P175" i="11" s="1"/>
  <c r="Q83" i="1"/>
  <c r="I84" i="1"/>
  <c r="J84" i="1"/>
  <c r="K84" i="1"/>
  <c r="L84" i="1"/>
  <c r="V84" i="1" s="1"/>
  <c r="V176" i="11" s="1"/>
  <c r="W84" i="1"/>
  <c r="Y84" i="1"/>
  <c r="P84" i="1"/>
  <c r="Q84" i="1"/>
  <c r="Q176" i="11" s="1"/>
  <c r="I85" i="1"/>
  <c r="J85" i="1"/>
  <c r="K85" i="1"/>
  <c r="K184" i="11" s="1"/>
  <c r="L85" i="1"/>
  <c r="V85" i="1" s="1"/>
  <c r="W85" i="1"/>
  <c r="Y85" i="1"/>
  <c r="Q85" i="1"/>
  <c r="I86" i="1"/>
  <c r="J86" i="1"/>
  <c r="J169" i="10" s="1"/>
  <c r="K86" i="1"/>
  <c r="K148" i="9" s="1"/>
  <c r="L86" i="1"/>
  <c r="L169" i="10" s="1"/>
  <c r="W86" i="1"/>
  <c r="Q86" i="1"/>
  <c r="AA86" i="1" s="1"/>
  <c r="AA79" i="11" s="1"/>
  <c r="I88" i="1"/>
  <c r="S88" i="1" s="1"/>
  <c r="J88" i="1"/>
  <c r="K88" i="1"/>
  <c r="K41" i="11" s="1"/>
  <c r="L88" i="1"/>
  <c r="W88" i="1"/>
  <c r="Y88" i="1"/>
  <c r="Z88" i="1"/>
  <c r="Z41" i="11" s="1"/>
  <c r="Q88" i="1"/>
  <c r="I89" i="1"/>
  <c r="J89" i="1"/>
  <c r="K89" i="1"/>
  <c r="U89" i="1" s="1"/>
  <c r="U42" i="11" s="1"/>
  <c r="L89" i="1"/>
  <c r="W89" i="1"/>
  <c r="W42" i="11" s="1"/>
  <c r="Y89" i="1"/>
  <c r="P89" i="1"/>
  <c r="P42" i="11" s="1"/>
  <c r="Q89" i="1"/>
  <c r="AA89" i="1" s="1"/>
  <c r="I90" i="1"/>
  <c r="J90" i="1"/>
  <c r="K90" i="1"/>
  <c r="U90" i="1" s="1"/>
  <c r="U43" i="11" s="1"/>
  <c r="L90" i="1"/>
  <c r="W90" i="1"/>
  <c r="Y90" i="1"/>
  <c r="P90" i="1"/>
  <c r="Z90" i="1" s="1"/>
  <c r="Q90" i="1"/>
  <c r="P23" i="1"/>
  <c r="Q23" i="1"/>
  <c r="Q54" i="10" s="1"/>
  <c r="I23" i="1"/>
  <c r="I91" i="11" s="1"/>
  <c r="J23" i="1"/>
  <c r="K23" i="1"/>
  <c r="L23" i="1"/>
  <c r="N23" i="1"/>
  <c r="P34" i="1"/>
  <c r="Z34" i="1" s="1"/>
  <c r="Q34" i="1"/>
  <c r="I34" i="1"/>
  <c r="I96" i="11" s="1"/>
  <c r="J34" i="1"/>
  <c r="T34" i="1" s="1"/>
  <c r="K34" i="1"/>
  <c r="L34" i="1"/>
  <c r="P37" i="1"/>
  <c r="Q37" i="1"/>
  <c r="AA37" i="1" s="1"/>
  <c r="AA98" i="11" s="1"/>
  <c r="I37" i="1"/>
  <c r="S37" i="1" s="1"/>
  <c r="S98" i="11" s="1"/>
  <c r="J37" i="1"/>
  <c r="K37" i="1"/>
  <c r="L37" i="1"/>
  <c r="L98" i="11" s="1"/>
  <c r="P47" i="1"/>
  <c r="P64" i="9" s="1"/>
  <c r="Q47" i="1"/>
  <c r="Q64" i="9" s="1"/>
  <c r="I47" i="1"/>
  <c r="J47" i="1"/>
  <c r="K47" i="1"/>
  <c r="P48" i="1"/>
  <c r="P65" i="9" s="1"/>
  <c r="Q48" i="1"/>
  <c r="Q65" i="9" s="1"/>
  <c r="I48" i="1"/>
  <c r="J48" i="1"/>
  <c r="J65" i="9" s="1"/>
  <c r="K48" i="1"/>
  <c r="K65" i="9" s="1"/>
  <c r="Q50" i="1"/>
  <c r="AA50" i="1" s="1"/>
  <c r="I50" i="1"/>
  <c r="S50" i="1" s="1"/>
  <c r="S19" i="10" s="1"/>
  <c r="J50" i="1"/>
  <c r="K50" i="1"/>
  <c r="L50" i="1"/>
  <c r="V50" i="1" s="1"/>
  <c r="N50" i="1"/>
  <c r="P53" i="1"/>
  <c r="P119" i="9" s="1"/>
  <c r="Q53" i="1"/>
  <c r="Q106" i="11" s="1"/>
  <c r="I53" i="1"/>
  <c r="S53" i="1" s="1"/>
  <c r="S119" i="9" s="1"/>
  <c r="J53" i="1"/>
  <c r="T53" i="1" s="1"/>
  <c r="T106" i="11" s="1"/>
  <c r="K53" i="1"/>
  <c r="L53" i="1"/>
  <c r="P57" i="1"/>
  <c r="P66" i="9" s="1"/>
  <c r="Q57" i="1"/>
  <c r="I57" i="1"/>
  <c r="I66" i="9" s="1"/>
  <c r="J57" i="1"/>
  <c r="J66" i="9" s="1"/>
  <c r="K57" i="1"/>
  <c r="P62" i="1"/>
  <c r="Q62" i="1"/>
  <c r="Q77" i="9" s="1"/>
  <c r="I62" i="1"/>
  <c r="I77" i="9" s="1"/>
  <c r="J62" i="1"/>
  <c r="K62" i="1"/>
  <c r="K77" i="9" s="1"/>
  <c r="P63" i="1"/>
  <c r="P78" i="9" s="1"/>
  <c r="Q63" i="1"/>
  <c r="I63" i="1"/>
  <c r="J63" i="1"/>
  <c r="K63" i="1"/>
  <c r="P64" i="1"/>
  <c r="Q64" i="1"/>
  <c r="I64" i="1"/>
  <c r="I79" i="9" s="1"/>
  <c r="J64" i="1"/>
  <c r="J79" i="9" s="1"/>
  <c r="K64" i="1"/>
  <c r="K79" i="9" s="1"/>
  <c r="P65" i="1"/>
  <c r="Q65" i="1"/>
  <c r="AA65" i="1" s="1"/>
  <c r="AA114" i="11" s="1"/>
  <c r="I65" i="1"/>
  <c r="J65" i="1"/>
  <c r="J140" i="10" s="1"/>
  <c r="K65" i="1"/>
  <c r="K121" i="9" s="1"/>
  <c r="L65" i="1"/>
  <c r="P72" i="1"/>
  <c r="P39" i="10" s="1"/>
  <c r="Q72" i="1"/>
  <c r="I72" i="1"/>
  <c r="S72" i="1" s="1"/>
  <c r="S39" i="10" s="1"/>
  <c r="J72" i="1"/>
  <c r="T72" i="1" s="1"/>
  <c r="K72" i="1"/>
  <c r="L72" i="1"/>
  <c r="Q15" i="1"/>
  <c r="AA15" i="1" s="1"/>
  <c r="I15" i="1"/>
  <c r="J15" i="1"/>
  <c r="K15" i="1"/>
  <c r="L15" i="1"/>
  <c r="V15" i="1" s="1"/>
  <c r="V13" i="11" s="1"/>
  <c r="Z15" i="1"/>
  <c r="Z13" i="11" s="1"/>
  <c r="X15" i="1"/>
  <c r="Q24" i="1"/>
  <c r="I24" i="1"/>
  <c r="S24" i="1" s="1"/>
  <c r="S15" i="10" s="1"/>
  <c r="J24" i="1"/>
  <c r="K24" i="1"/>
  <c r="L24" i="1"/>
  <c r="Z24" i="1"/>
  <c r="N24" i="1"/>
  <c r="X24" i="1" s="1"/>
  <c r="Q25" i="1"/>
  <c r="I25" i="1"/>
  <c r="J25" i="1"/>
  <c r="T25" i="1" s="1"/>
  <c r="T19" i="11" s="1"/>
  <c r="K25" i="1"/>
  <c r="K16" i="10" s="1"/>
  <c r="L25" i="1"/>
  <c r="N25" i="1"/>
  <c r="X25" i="1" s="1"/>
  <c r="Q41" i="1"/>
  <c r="AA41" i="1" s="1"/>
  <c r="I41" i="1"/>
  <c r="J41" i="1"/>
  <c r="J139" i="9" s="1"/>
  <c r="K41" i="1"/>
  <c r="L41" i="1"/>
  <c r="P41" i="1"/>
  <c r="N41" i="1"/>
  <c r="Q49" i="1"/>
  <c r="I49" i="1"/>
  <c r="S49" i="1" s="1"/>
  <c r="S28" i="11" s="1"/>
  <c r="J49" i="1"/>
  <c r="K49" i="1"/>
  <c r="L49" i="1"/>
  <c r="N49" i="1"/>
  <c r="Q61" i="1"/>
  <c r="I61" i="1"/>
  <c r="S61" i="1" s="1"/>
  <c r="S78" i="11" s="1"/>
  <c r="J61" i="1"/>
  <c r="T61" i="1" s="1"/>
  <c r="K61" i="1"/>
  <c r="L61" i="1"/>
  <c r="Q68" i="1"/>
  <c r="I68" i="1"/>
  <c r="J68" i="1"/>
  <c r="K68" i="1"/>
  <c r="L68" i="1"/>
  <c r="V68" i="1" s="1"/>
  <c r="V20" i="10" s="1"/>
  <c r="Z68" i="1"/>
  <c r="N68" i="1"/>
  <c r="Q70" i="1"/>
  <c r="I70" i="1"/>
  <c r="J70" i="1"/>
  <c r="K70" i="1"/>
  <c r="L70" i="1"/>
  <c r="Z70" i="1"/>
  <c r="N70" i="1"/>
  <c r="X70" i="1" s="1"/>
  <c r="Q82" i="1"/>
  <c r="I82" i="1"/>
  <c r="J82" i="1"/>
  <c r="K82" i="1"/>
  <c r="L82" i="1"/>
  <c r="P82" i="1"/>
  <c r="Q87" i="1"/>
  <c r="Q23" i="10" s="1"/>
  <c r="I87" i="1"/>
  <c r="S87" i="1" s="1"/>
  <c r="S40" i="11" s="1"/>
  <c r="J87" i="1"/>
  <c r="K87" i="1"/>
  <c r="U87" i="1" s="1"/>
  <c r="L87" i="1"/>
  <c r="V87" i="1" s="1"/>
  <c r="Z87" i="1"/>
  <c r="N87" i="1"/>
  <c r="H167" i="10"/>
  <c r="H168" i="10"/>
  <c r="H169" i="10"/>
  <c r="G169" i="10"/>
  <c r="F169" i="10"/>
  <c r="E169" i="10"/>
  <c r="D169" i="10"/>
  <c r="C169" i="10"/>
  <c r="B169" i="10"/>
  <c r="A169" i="10"/>
  <c r="H136" i="10"/>
  <c r="H137" i="10"/>
  <c r="H138" i="10"/>
  <c r="H139" i="10"/>
  <c r="H140" i="10"/>
  <c r="H141" i="10"/>
  <c r="O23" i="10"/>
  <c r="G23" i="10"/>
  <c r="F23" i="10"/>
  <c r="E23" i="10"/>
  <c r="D23" i="10"/>
  <c r="C23" i="10"/>
  <c r="B23" i="10"/>
  <c r="A23" i="10"/>
  <c r="H75" i="11"/>
  <c r="H76" i="11"/>
  <c r="H77" i="11"/>
  <c r="H78" i="11"/>
  <c r="H79" i="11"/>
  <c r="M79" i="11"/>
  <c r="G79" i="11"/>
  <c r="F79" i="11"/>
  <c r="E79" i="11"/>
  <c r="D79" i="11"/>
  <c r="C79" i="11"/>
  <c r="B79" i="11"/>
  <c r="A79" i="11"/>
  <c r="O43" i="11"/>
  <c r="M43" i="11"/>
  <c r="G43" i="11"/>
  <c r="F43" i="11"/>
  <c r="E43" i="11"/>
  <c r="D43" i="11"/>
  <c r="C43" i="11"/>
  <c r="B43" i="11"/>
  <c r="A43" i="11"/>
  <c r="O42" i="11"/>
  <c r="M42" i="11"/>
  <c r="G42" i="11"/>
  <c r="F42" i="11"/>
  <c r="E42" i="11"/>
  <c r="D42" i="11"/>
  <c r="C42" i="11"/>
  <c r="B42" i="11"/>
  <c r="A42" i="11"/>
  <c r="O41" i="11"/>
  <c r="M41" i="11"/>
  <c r="G41" i="11"/>
  <c r="F41" i="11"/>
  <c r="E41" i="11"/>
  <c r="D41" i="11"/>
  <c r="C41" i="11"/>
  <c r="B41" i="11"/>
  <c r="A41" i="11"/>
  <c r="O40" i="11"/>
  <c r="M40" i="11"/>
  <c r="G40" i="11"/>
  <c r="F40" i="11"/>
  <c r="E40" i="11"/>
  <c r="D40" i="11"/>
  <c r="C40" i="11"/>
  <c r="B40" i="11"/>
  <c r="A40" i="11"/>
  <c r="H146" i="9"/>
  <c r="H147" i="9"/>
  <c r="H148" i="9"/>
  <c r="G148" i="9"/>
  <c r="F148" i="9"/>
  <c r="E148" i="9"/>
  <c r="D148" i="9"/>
  <c r="C148" i="9"/>
  <c r="B148" i="9"/>
  <c r="A148" i="9"/>
  <c r="Y122" i="9"/>
  <c r="W117" i="9"/>
  <c r="H113" i="9"/>
  <c r="H114" i="9"/>
  <c r="H115" i="9"/>
  <c r="H116" i="9"/>
  <c r="H117" i="9"/>
  <c r="H118" i="9"/>
  <c r="H119" i="9"/>
  <c r="H120" i="9"/>
  <c r="H121" i="9"/>
  <c r="H122" i="9"/>
  <c r="N89" i="1"/>
  <c r="N42" i="11" s="1"/>
  <c r="N90" i="1"/>
  <c r="N88" i="1"/>
  <c r="W87" i="1"/>
  <c r="W23" i="10" s="1"/>
  <c r="Y87" i="1"/>
  <c r="Y40" i="11" s="1"/>
  <c r="O86" i="1"/>
  <c r="W70" i="1"/>
  <c r="W33" i="11" s="1"/>
  <c r="Y70" i="1"/>
  <c r="Y33" i="11" s="1"/>
  <c r="W15" i="1"/>
  <c r="W13" i="11" s="1"/>
  <c r="Y15" i="1"/>
  <c r="W24" i="1"/>
  <c r="Y24" i="1"/>
  <c r="Y15" i="10" s="1"/>
  <c r="W25" i="1"/>
  <c r="Y25" i="1"/>
  <c r="W49" i="1"/>
  <c r="Y49" i="1"/>
  <c r="Y28" i="11" s="1"/>
  <c r="W50" i="1"/>
  <c r="Y50" i="1"/>
  <c r="Y19" i="10" s="1"/>
  <c r="W68" i="1"/>
  <c r="Y68" i="1"/>
  <c r="Y20" i="10" s="1"/>
  <c r="N11" i="1"/>
  <c r="N11" i="11" s="1"/>
  <c r="N35" i="1"/>
  <c r="X35" i="1" s="1"/>
  <c r="N38" i="1"/>
  <c r="N45" i="1"/>
  <c r="X45" i="1" s="1"/>
  <c r="N53" i="1"/>
  <c r="N76" i="1"/>
  <c r="X76" i="1" s="1"/>
  <c r="X122" i="9" s="1"/>
  <c r="N80" i="1"/>
  <c r="N81" i="1"/>
  <c r="X81" i="1" s="1"/>
  <c r="W178" i="10"/>
  <c r="H53" i="10"/>
  <c r="H54" i="10"/>
  <c r="H34" i="10"/>
  <c r="H35" i="10"/>
  <c r="H36" i="10"/>
  <c r="H37" i="10"/>
  <c r="H38" i="10"/>
  <c r="H39" i="10"/>
  <c r="H177" i="10"/>
  <c r="H178" i="10"/>
  <c r="H67" i="10"/>
  <c r="H73" i="10"/>
  <c r="H79" i="10"/>
  <c r="H126" i="10"/>
  <c r="H127" i="10"/>
  <c r="H128" i="10"/>
  <c r="H129" i="10"/>
  <c r="H158" i="10"/>
  <c r="H159" i="10"/>
  <c r="H194" i="10"/>
  <c r="H195" i="10"/>
  <c r="H196" i="10"/>
  <c r="H197" i="10"/>
  <c r="H198" i="10"/>
  <c r="H199" i="10"/>
  <c r="W183" i="11"/>
  <c r="W176" i="11"/>
  <c r="H182" i="11"/>
  <c r="H183" i="11"/>
  <c r="H184" i="11"/>
  <c r="H170" i="11"/>
  <c r="H171" i="11"/>
  <c r="H172" i="11"/>
  <c r="H173" i="11"/>
  <c r="H174" i="11"/>
  <c r="H175" i="11"/>
  <c r="H176" i="11"/>
  <c r="N84" i="1"/>
  <c r="X84" i="1" s="1"/>
  <c r="W34" i="1"/>
  <c r="Y34" i="1"/>
  <c r="V48" i="1"/>
  <c r="X48" i="1"/>
  <c r="Y48" i="1"/>
  <c r="O184" i="11"/>
  <c r="M184" i="11"/>
  <c r="G184" i="11"/>
  <c r="F184" i="11"/>
  <c r="E184" i="11"/>
  <c r="D184" i="11"/>
  <c r="C184" i="11"/>
  <c r="B184" i="11"/>
  <c r="A184" i="11"/>
  <c r="O176" i="11"/>
  <c r="M176" i="11"/>
  <c r="G176" i="11"/>
  <c r="F176" i="11"/>
  <c r="E176" i="11"/>
  <c r="D176" i="11"/>
  <c r="C176" i="11"/>
  <c r="B176" i="11"/>
  <c r="O175" i="11"/>
  <c r="M175" i="11"/>
  <c r="G175" i="11"/>
  <c r="F175" i="11"/>
  <c r="E175" i="11"/>
  <c r="D175" i="11"/>
  <c r="C175" i="11"/>
  <c r="B175" i="11"/>
  <c r="A176" i="11"/>
  <c r="A175" i="11"/>
  <c r="W154" i="9"/>
  <c r="H153" i="9"/>
  <c r="H154" i="9"/>
  <c r="D4" i="11"/>
  <c r="D3" i="11"/>
  <c r="H1" i="11"/>
  <c r="O61" i="1"/>
  <c r="Y61" i="1" s="1"/>
  <c r="O60" i="1"/>
  <c r="O167" i="10" s="1"/>
  <c r="V47" i="1"/>
  <c r="V64" i="9" s="1"/>
  <c r="V57" i="1"/>
  <c r="V66" i="9" s="1"/>
  <c r="V62" i="1"/>
  <c r="V77" i="9" s="1"/>
  <c r="V63" i="1"/>
  <c r="V78" i="9" s="1"/>
  <c r="W41" i="1"/>
  <c r="W82" i="1"/>
  <c r="W39" i="11" s="1"/>
  <c r="W61" i="1"/>
  <c r="W23" i="1"/>
  <c r="W54" i="10" s="1"/>
  <c r="W37" i="1"/>
  <c r="W98" i="11" s="1"/>
  <c r="W53" i="1"/>
  <c r="N12" i="1"/>
  <c r="N36" i="1"/>
  <c r="X36" i="1" s="1"/>
  <c r="X24" i="11" s="1"/>
  <c r="N69" i="1"/>
  <c r="N82" i="1"/>
  <c r="N34" i="1"/>
  <c r="N37" i="1"/>
  <c r="N42" i="1"/>
  <c r="X42" i="1" s="1"/>
  <c r="N54" i="1"/>
  <c r="X54" i="1" s="1"/>
  <c r="N63" i="1"/>
  <c r="N78" i="9" s="1"/>
  <c r="Y41" i="1"/>
  <c r="Y139" i="9" s="1"/>
  <c r="Y82" i="1"/>
  <c r="Y23" i="1"/>
  <c r="Y54" i="10" s="1"/>
  <c r="Y37" i="1"/>
  <c r="Y47" i="1"/>
  <c r="Y53" i="1"/>
  <c r="Y57" i="1"/>
  <c r="Y66" i="9" s="1"/>
  <c r="Y62" i="1"/>
  <c r="Y77" i="9" s="1"/>
  <c r="Y63" i="1"/>
  <c r="Y96" i="10" s="1"/>
  <c r="Y64" i="1"/>
  <c r="Y79" i="9" s="1"/>
  <c r="Y65" i="1"/>
  <c r="Y121" i="9" s="1"/>
  <c r="Y72" i="1"/>
  <c r="Y39" i="10" s="1"/>
  <c r="V64" i="1"/>
  <c r="V79" i="9" s="1"/>
  <c r="N65" i="1"/>
  <c r="X65" i="1" s="1"/>
  <c r="W65" i="1"/>
  <c r="W72" i="1"/>
  <c r="X72" i="1"/>
  <c r="N22" i="10"/>
  <c r="N52" i="1"/>
  <c r="N105" i="9" s="1"/>
  <c r="A13" i="11"/>
  <c r="B13" i="11"/>
  <c r="C13" i="11"/>
  <c r="D13" i="11"/>
  <c r="E13" i="11"/>
  <c r="F13" i="11"/>
  <c r="G13" i="11"/>
  <c r="M13" i="11"/>
  <c r="N13" i="11"/>
  <c r="O13" i="11"/>
  <c r="A18" i="11"/>
  <c r="B18" i="11"/>
  <c r="C18" i="11"/>
  <c r="D18" i="11"/>
  <c r="E18" i="11"/>
  <c r="F18" i="11"/>
  <c r="G18" i="11"/>
  <c r="M18" i="11"/>
  <c r="O18" i="11"/>
  <c r="A19" i="11"/>
  <c r="B19" i="11"/>
  <c r="C19" i="11"/>
  <c r="D19" i="11"/>
  <c r="E19" i="11"/>
  <c r="F19" i="11"/>
  <c r="G19" i="11"/>
  <c r="M19" i="11"/>
  <c r="O19" i="11"/>
  <c r="A21" i="11"/>
  <c r="B21" i="11"/>
  <c r="C21" i="11"/>
  <c r="D21" i="11"/>
  <c r="E21" i="11"/>
  <c r="F21" i="11"/>
  <c r="G21" i="11"/>
  <c r="M21" i="11"/>
  <c r="O21" i="11"/>
  <c r="A22" i="11"/>
  <c r="B22" i="11"/>
  <c r="C22" i="11"/>
  <c r="D22" i="11"/>
  <c r="E22" i="11"/>
  <c r="F22" i="11"/>
  <c r="G22" i="11"/>
  <c r="M22" i="11"/>
  <c r="O22" i="11"/>
  <c r="A28" i="11"/>
  <c r="B28" i="11"/>
  <c r="C28" i="11"/>
  <c r="D28" i="11"/>
  <c r="E28" i="11"/>
  <c r="F28" i="11"/>
  <c r="G28" i="11"/>
  <c r="M28" i="11"/>
  <c r="O28" i="11"/>
  <c r="A31" i="11"/>
  <c r="B31" i="11"/>
  <c r="C31" i="11"/>
  <c r="D31" i="11"/>
  <c r="E31" i="11"/>
  <c r="F31" i="11"/>
  <c r="G31" i="11"/>
  <c r="M31" i="11"/>
  <c r="O31" i="11"/>
  <c r="A33" i="11"/>
  <c r="B33" i="11"/>
  <c r="C33" i="11"/>
  <c r="D33" i="11"/>
  <c r="E33" i="11"/>
  <c r="F33" i="11"/>
  <c r="G33" i="11"/>
  <c r="M33" i="11"/>
  <c r="O33" i="11"/>
  <c r="A23" i="11"/>
  <c r="B23" i="11"/>
  <c r="C23" i="11"/>
  <c r="D23" i="11"/>
  <c r="E23" i="11"/>
  <c r="F23" i="11"/>
  <c r="G23" i="11"/>
  <c r="L23" i="11"/>
  <c r="M23" i="11"/>
  <c r="N23" i="11"/>
  <c r="O23" i="11"/>
  <c r="A34" i="11"/>
  <c r="B34" i="11"/>
  <c r="C34" i="11"/>
  <c r="D34" i="11"/>
  <c r="E34" i="11"/>
  <c r="F34" i="11"/>
  <c r="G34" i="11"/>
  <c r="M34" i="11"/>
  <c r="O34" i="11"/>
  <c r="A88" i="11"/>
  <c r="B88" i="11"/>
  <c r="C88" i="11"/>
  <c r="D88" i="11"/>
  <c r="E88" i="11"/>
  <c r="F88" i="11"/>
  <c r="G88" i="11"/>
  <c r="M88" i="11"/>
  <c r="O88" i="11"/>
  <c r="A89" i="11"/>
  <c r="B89" i="11"/>
  <c r="C89" i="11"/>
  <c r="D89" i="11"/>
  <c r="E89" i="11"/>
  <c r="F89" i="11"/>
  <c r="G89" i="11"/>
  <c r="M89" i="11"/>
  <c r="O89" i="11"/>
  <c r="A90" i="11"/>
  <c r="B90" i="11"/>
  <c r="C90" i="11"/>
  <c r="D90" i="11"/>
  <c r="E90" i="11"/>
  <c r="F90" i="11"/>
  <c r="G90" i="11"/>
  <c r="L90" i="11"/>
  <c r="M90" i="11"/>
  <c r="O90" i="11"/>
  <c r="A91" i="11"/>
  <c r="B91" i="11"/>
  <c r="C91" i="11"/>
  <c r="D91" i="11"/>
  <c r="E91" i="11"/>
  <c r="F91" i="11"/>
  <c r="G91" i="11"/>
  <c r="M91" i="11"/>
  <c r="O91" i="11"/>
  <c r="A92" i="11"/>
  <c r="B92" i="11"/>
  <c r="C92" i="11"/>
  <c r="D92" i="11"/>
  <c r="E92" i="11"/>
  <c r="F92" i="11"/>
  <c r="G92" i="11"/>
  <c r="M92" i="11"/>
  <c r="O92" i="11"/>
  <c r="Q92" i="11"/>
  <c r="A93" i="11"/>
  <c r="B93" i="11"/>
  <c r="C93" i="11"/>
  <c r="D93" i="11"/>
  <c r="E93" i="11"/>
  <c r="F93" i="11"/>
  <c r="G93" i="11"/>
  <c r="M93" i="11"/>
  <c r="O93" i="11"/>
  <c r="A94" i="11"/>
  <c r="B94" i="11"/>
  <c r="C94" i="11"/>
  <c r="D94" i="11"/>
  <c r="E94" i="11"/>
  <c r="F94" i="11"/>
  <c r="G94" i="11"/>
  <c r="M94" i="11"/>
  <c r="O94" i="11"/>
  <c r="A95" i="11"/>
  <c r="B95" i="11"/>
  <c r="C95" i="11"/>
  <c r="D95" i="11"/>
  <c r="E95" i="11"/>
  <c r="F95" i="11"/>
  <c r="G95" i="11"/>
  <c r="M95" i="11"/>
  <c r="O95" i="11"/>
  <c r="A101" i="11"/>
  <c r="B101" i="11"/>
  <c r="C101" i="11"/>
  <c r="D101" i="11"/>
  <c r="E101" i="11"/>
  <c r="F101" i="11"/>
  <c r="G101" i="11"/>
  <c r="M101" i="11"/>
  <c r="O101" i="11"/>
  <c r="A105" i="11"/>
  <c r="B105" i="11"/>
  <c r="C105" i="11"/>
  <c r="D105" i="11"/>
  <c r="E105" i="11"/>
  <c r="F105" i="11"/>
  <c r="G105" i="11"/>
  <c r="M105" i="11"/>
  <c r="O105" i="11"/>
  <c r="A118" i="11"/>
  <c r="B118" i="11"/>
  <c r="C118" i="11"/>
  <c r="D118" i="11"/>
  <c r="E118" i="11"/>
  <c r="F118" i="11"/>
  <c r="G118" i="11"/>
  <c r="M118" i="11"/>
  <c r="O118" i="11"/>
  <c r="A96" i="11"/>
  <c r="B96" i="11"/>
  <c r="C96" i="11"/>
  <c r="D96" i="11"/>
  <c r="E96" i="11"/>
  <c r="F96" i="11"/>
  <c r="G96" i="11"/>
  <c r="M96" i="11"/>
  <c r="O96" i="11"/>
  <c r="A115" i="11"/>
  <c r="B115" i="11"/>
  <c r="C115" i="11"/>
  <c r="D115" i="11"/>
  <c r="E115" i="11"/>
  <c r="F115" i="11"/>
  <c r="G115" i="11"/>
  <c r="M115" i="11"/>
  <c r="O115" i="11"/>
  <c r="A119" i="11"/>
  <c r="B119" i="11"/>
  <c r="C119" i="11"/>
  <c r="D119" i="11"/>
  <c r="E119" i="11"/>
  <c r="F119" i="11"/>
  <c r="G119" i="11"/>
  <c r="M119" i="11"/>
  <c r="O119" i="11"/>
  <c r="A100" i="11"/>
  <c r="B100" i="11"/>
  <c r="C100" i="11"/>
  <c r="D100" i="11"/>
  <c r="E100" i="11"/>
  <c r="F100" i="11"/>
  <c r="G100" i="11"/>
  <c r="L100" i="11"/>
  <c r="M100" i="11"/>
  <c r="N100" i="11"/>
  <c r="O100" i="11"/>
  <c r="A103" i="11"/>
  <c r="B103" i="11"/>
  <c r="C103" i="11"/>
  <c r="D103" i="11"/>
  <c r="E103" i="11"/>
  <c r="F103" i="11"/>
  <c r="G103" i="11"/>
  <c r="J103" i="11"/>
  <c r="L103" i="11"/>
  <c r="M103" i="11"/>
  <c r="O103" i="11"/>
  <c r="A108" i="11"/>
  <c r="B108" i="11"/>
  <c r="C108" i="11"/>
  <c r="D108" i="11"/>
  <c r="E108" i="11"/>
  <c r="F108" i="11"/>
  <c r="G108" i="11"/>
  <c r="L108" i="11"/>
  <c r="O108" i="11"/>
  <c r="A109" i="11"/>
  <c r="B109" i="11"/>
  <c r="C109" i="11"/>
  <c r="D109" i="11"/>
  <c r="E109" i="11"/>
  <c r="F109" i="11"/>
  <c r="G109" i="11"/>
  <c r="L109" i="11"/>
  <c r="O109" i="11"/>
  <c r="A110" i="11"/>
  <c r="B110" i="11"/>
  <c r="C110" i="11"/>
  <c r="D110" i="11"/>
  <c r="E110" i="11"/>
  <c r="F110" i="11"/>
  <c r="G110" i="11"/>
  <c r="L110" i="11"/>
  <c r="O110" i="11"/>
  <c r="A111" i="11"/>
  <c r="B111" i="11"/>
  <c r="C111" i="11"/>
  <c r="D111" i="11"/>
  <c r="E111" i="11"/>
  <c r="F111" i="11"/>
  <c r="G111" i="11"/>
  <c r="L111" i="11"/>
  <c r="O111" i="11"/>
  <c r="A112" i="11"/>
  <c r="B112" i="11"/>
  <c r="C112" i="11"/>
  <c r="D112" i="11"/>
  <c r="E112" i="11"/>
  <c r="F112" i="11"/>
  <c r="G112" i="11"/>
  <c r="L112" i="11"/>
  <c r="O112" i="11"/>
  <c r="A113" i="11"/>
  <c r="B113" i="11"/>
  <c r="C113" i="11"/>
  <c r="D113" i="11"/>
  <c r="E113" i="11"/>
  <c r="F113" i="11"/>
  <c r="G113" i="11"/>
  <c r="L113" i="11"/>
  <c r="N113" i="11"/>
  <c r="O113" i="11"/>
  <c r="A116" i="11"/>
  <c r="B116" i="11"/>
  <c r="C116" i="11"/>
  <c r="D116" i="11"/>
  <c r="E116" i="11"/>
  <c r="F116" i="11"/>
  <c r="G116" i="11"/>
  <c r="L116" i="11"/>
  <c r="O116" i="11"/>
  <c r="A104" i="11"/>
  <c r="B104" i="11"/>
  <c r="C104" i="11"/>
  <c r="D104" i="11"/>
  <c r="E104" i="11"/>
  <c r="F104" i="11"/>
  <c r="G104" i="11"/>
  <c r="L104" i="11"/>
  <c r="N104" i="11"/>
  <c r="O104" i="11"/>
  <c r="A171" i="11"/>
  <c r="B171" i="11"/>
  <c r="C171" i="11"/>
  <c r="D171" i="11"/>
  <c r="E171" i="11"/>
  <c r="F171" i="11"/>
  <c r="G171" i="11"/>
  <c r="M171" i="11"/>
  <c r="O171" i="11"/>
  <c r="A172" i="11"/>
  <c r="B172" i="11"/>
  <c r="C172" i="11"/>
  <c r="D172" i="11"/>
  <c r="E172" i="11"/>
  <c r="F172" i="11"/>
  <c r="G172" i="11"/>
  <c r="M172" i="11"/>
  <c r="O172" i="11"/>
  <c r="A174" i="11"/>
  <c r="B174" i="11"/>
  <c r="C174" i="11"/>
  <c r="D174" i="11"/>
  <c r="E174" i="11"/>
  <c r="F174" i="11"/>
  <c r="G174" i="11"/>
  <c r="M174" i="11"/>
  <c r="O174" i="11"/>
  <c r="Q174" i="11"/>
  <c r="A170" i="11"/>
  <c r="B170" i="11"/>
  <c r="C170" i="11"/>
  <c r="D170" i="11"/>
  <c r="E170" i="11"/>
  <c r="F170" i="11"/>
  <c r="G170" i="11"/>
  <c r="M170" i="11"/>
  <c r="N170" i="11"/>
  <c r="O170" i="11"/>
  <c r="P170" i="11"/>
  <c r="A173" i="11"/>
  <c r="B173" i="11"/>
  <c r="C173" i="11"/>
  <c r="D173" i="11"/>
  <c r="E173" i="11"/>
  <c r="F173" i="11"/>
  <c r="G173" i="11"/>
  <c r="M173" i="11"/>
  <c r="O173" i="11"/>
  <c r="A11" i="11"/>
  <c r="B11" i="11"/>
  <c r="C11" i="11"/>
  <c r="D11" i="11"/>
  <c r="E11" i="11"/>
  <c r="F11" i="11"/>
  <c r="G11" i="11"/>
  <c r="M11" i="11"/>
  <c r="O11" i="11"/>
  <c r="P11" i="11"/>
  <c r="A25" i="11"/>
  <c r="B25" i="11"/>
  <c r="C25" i="11"/>
  <c r="D25" i="11"/>
  <c r="E25" i="11"/>
  <c r="F25" i="11"/>
  <c r="G25" i="11"/>
  <c r="M25" i="11"/>
  <c r="O25" i="11"/>
  <c r="A37" i="11"/>
  <c r="B37" i="11"/>
  <c r="C37" i="11"/>
  <c r="D37" i="11"/>
  <c r="E37" i="11"/>
  <c r="F37" i="11"/>
  <c r="G37" i="11"/>
  <c r="L37" i="11"/>
  <c r="M37" i="11"/>
  <c r="O37" i="11"/>
  <c r="A38" i="11"/>
  <c r="B38" i="11"/>
  <c r="C38" i="11"/>
  <c r="D38" i="11"/>
  <c r="E38" i="11"/>
  <c r="F38" i="11"/>
  <c r="G38" i="11"/>
  <c r="M38" i="11"/>
  <c r="O38" i="11"/>
  <c r="A12" i="11"/>
  <c r="B12" i="11"/>
  <c r="C12" i="11"/>
  <c r="D12" i="11"/>
  <c r="E12" i="11"/>
  <c r="F12" i="11"/>
  <c r="G12" i="11"/>
  <c r="M12" i="11"/>
  <c r="O12" i="11"/>
  <c r="A24" i="11"/>
  <c r="B24" i="11"/>
  <c r="C24" i="11"/>
  <c r="D24" i="11"/>
  <c r="E24" i="11"/>
  <c r="F24" i="11"/>
  <c r="G24" i="11"/>
  <c r="M24" i="11"/>
  <c r="O24" i="11"/>
  <c r="A39" i="11"/>
  <c r="B39" i="11"/>
  <c r="C39" i="11"/>
  <c r="D39" i="11"/>
  <c r="E39" i="11"/>
  <c r="F39" i="11"/>
  <c r="G39" i="11"/>
  <c r="M39" i="11"/>
  <c r="O39" i="11"/>
  <c r="A86" i="11"/>
  <c r="B86" i="11"/>
  <c r="C86" i="11"/>
  <c r="D86" i="11"/>
  <c r="E86" i="11"/>
  <c r="F86" i="11"/>
  <c r="G86" i="11"/>
  <c r="I86" i="11"/>
  <c r="J86" i="11"/>
  <c r="K86" i="11"/>
  <c r="L86" i="11"/>
  <c r="M86" i="11"/>
  <c r="N86" i="11"/>
  <c r="O86" i="11"/>
  <c r="P86" i="11"/>
  <c r="Q86" i="11"/>
  <c r="R9" i="1"/>
  <c r="A97" i="11"/>
  <c r="B97" i="11"/>
  <c r="C97" i="11"/>
  <c r="D97" i="11"/>
  <c r="E97" i="11"/>
  <c r="F97" i="11"/>
  <c r="G97" i="11"/>
  <c r="M97" i="11"/>
  <c r="O97" i="11"/>
  <c r="A102" i="11"/>
  <c r="B102" i="11"/>
  <c r="C102" i="11"/>
  <c r="D102" i="11"/>
  <c r="E102" i="11"/>
  <c r="F102" i="11"/>
  <c r="G102" i="11"/>
  <c r="L102" i="11"/>
  <c r="M102" i="11"/>
  <c r="O102" i="11"/>
  <c r="A106" i="11"/>
  <c r="B106" i="11"/>
  <c r="C106" i="11"/>
  <c r="D106" i="11"/>
  <c r="E106" i="11"/>
  <c r="F106" i="11"/>
  <c r="G106" i="11"/>
  <c r="M106" i="11"/>
  <c r="O106" i="11"/>
  <c r="A117" i="11"/>
  <c r="B117" i="11"/>
  <c r="C117" i="11"/>
  <c r="D117" i="11"/>
  <c r="E117" i="11"/>
  <c r="F117" i="11"/>
  <c r="G117" i="11"/>
  <c r="M117" i="11"/>
  <c r="O117" i="11"/>
  <c r="A87" i="11"/>
  <c r="B87" i="11"/>
  <c r="C87" i="11"/>
  <c r="D87" i="11"/>
  <c r="E87" i="11"/>
  <c r="F87" i="11"/>
  <c r="G87" i="11"/>
  <c r="M87" i="11"/>
  <c r="N87" i="11"/>
  <c r="O87" i="11"/>
  <c r="A98" i="11"/>
  <c r="B98" i="11"/>
  <c r="C98" i="11"/>
  <c r="D98" i="11"/>
  <c r="E98" i="11"/>
  <c r="F98" i="11"/>
  <c r="G98" i="11"/>
  <c r="M98" i="11"/>
  <c r="O98" i="11"/>
  <c r="Q98" i="11"/>
  <c r="A99" i="11"/>
  <c r="B99" i="11"/>
  <c r="C99" i="11"/>
  <c r="D99" i="11"/>
  <c r="E99" i="11"/>
  <c r="F99" i="11"/>
  <c r="G99" i="11"/>
  <c r="M99" i="11"/>
  <c r="N99" i="11"/>
  <c r="O99" i="11"/>
  <c r="A107" i="11"/>
  <c r="B107" i="11"/>
  <c r="C107" i="11"/>
  <c r="D107" i="11"/>
  <c r="E107" i="11"/>
  <c r="F107" i="11"/>
  <c r="G107" i="11"/>
  <c r="M107" i="11"/>
  <c r="O107" i="11"/>
  <c r="A114" i="11"/>
  <c r="B114" i="11"/>
  <c r="C114" i="11"/>
  <c r="D114" i="11"/>
  <c r="E114" i="11"/>
  <c r="F114" i="11"/>
  <c r="G114" i="11"/>
  <c r="M114" i="11"/>
  <c r="N114" i="11"/>
  <c r="O114" i="11"/>
  <c r="A16" i="11"/>
  <c r="B16" i="11"/>
  <c r="C16" i="11"/>
  <c r="D16" i="11"/>
  <c r="E16" i="11"/>
  <c r="F16" i="11"/>
  <c r="G16" i="11"/>
  <c r="M16" i="11"/>
  <c r="N16" i="11"/>
  <c r="O16" i="11"/>
  <c r="A26" i="11"/>
  <c r="B26" i="11"/>
  <c r="C26" i="11"/>
  <c r="D26" i="11"/>
  <c r="E26" i="11"/>
  <c r="F26" i="11"/>
  <c r="G26" i="11"/>
  <c r="M26" i="11"/>
  <c r="O26" i="11"/>
  <c r="A27" i="11"/>
  <c r="B27" i="11"/>
  <c r="C27" i="11"/>
  <c r="D27" i="11"/>
  <c r="E27" i="11"/>
  <c r="F27" i="11"/>
  <c r="G27" i="11"/>
  <c r="L27" i="11"/>
  <c r="M27" i="11"/>
  <c r="O27" i="11"/>
  <c r="A17" i="11"/>
  <c r="B17" i="11"/>
  <c r="C17" i="11"/>
  <c r="D17" i="11"/>
  <c r="E17" i="11"/>
  <c r="F17" i="11"/>
  <c r="G17" i="11"/>
  <c r="I17" i="11"/>
  <c r="M17" i="11"/>
  <c r="N17" i="11"/>
  <c r="O17" i="11"/>
  <c r="A32" i="11"/>
  <c r="B32" i="11"/>
  <c r="C32" i="11"/>
  <c r="D32" i="11"/>
  <c r="E32" i="11"/>
  <c r="F32" i="11"/>
  <c r="G32" i="11"/>
  <c r="M32" i="11"/>
  <c r="O32" i="11"/>
  <c r="A77" i="11"/>
  <c r="B77" i="11"/>
  <c r="C77" i="11"/>
  <c r="D77" i="11"/>
  <c r="E77" i="11"/>
  <c r="F77" i="11"/>
  <c r="G77" i="11"/>
  <c r="M77" i="11"/>
  <c r="N77" i="11"/>
  <c r="Q77" i="11"/>
  <c r="A78" i="11"/>
  <c r="B78" i="11"/>
  <c r="C78" i="11"/>
  <c r="D78" i="11"/>
  <c r="E78" i="11"/>
  <c r="F78" i="11"/>
  <c r="G78" i="11"/>
  <c r="M78" i="11"/>
  <c r="N78" i="11"/>
  <c r="O78" i="11"/>
  <c r="A182" i="11"/>
  <c r="B182" i="11"/>
  <c r="C182" i="11"/>
  <c r="D182" i="11"/>
  <c r="E182" i="11"/>
  <c r="F182" i="11"/>
  <c r="G182" i="11"/>
  <c r="M182" i="11"/>
  <c r="N182" i="11"/>
  <c r="O182" i="11"/>
  <c r="P182" i="11"/>
  <c r="A183" i="11"/>
  <c r="B183" i="11"/>
  <c r="C183" i="11"/>
  <c r="D183" i="11"/>
  <c r="E183" i="11"/>
  <c r="F183" i="11"/>
  <c r="G183" i="11"/>
  <c r="M183" i="11"/>
  <c r="N183" i="11"/>
  <c r="O183" i="11"/>
  <c r="A75" i="11"/>
  <c r="B75" i="11"/>
  <c r="C75" i="11"/>
  <c r="D75" i="11"/>
  <c r="E75" i="11"/>
  <c r="F75" i="11"/>
  <c r="G75" i="11"/>
  <c r="M75" i="11"/>
  <c r="N75" i="11"/>
  <c r="O75" i="11"/>
  <c r="P75" i="11"/>
  <c r="A76" i="11"/>
  <c r="B76" i="11"/>
  <c r="C76" i="11"/>
  <c r="D76" i="11"/>
  <c r="E76" i="11"/>
  <c r="F76" i="11"/>
  <c r="G76" i="11"/>
  <c r="M76" i="11"/>
  <c r="N76" i="11"/>
  <c r="A14" i="11"/>
  <c r="B14" i="11"/>
  <c r="C14" i="11"/>
  <c r="D14" i="11"/>
  <c r="E14" i="11"/>
  <c r="F14" i="11"/>
  <c r="G14" i="11"/>
  <c r="M14" i="11"/>
  <c r="N14" i="11"/>
  <c r="O14" i="11"/>
  <c r="A20" i="11"/>
  <c r="B20" i="11"/>
  <c r="C20" i="11"/>
  <c r="D20" i="11"/>
  <c r="E20" i="11"/>
  <c r="F20" i="11"/>
  <c r="G20" i="11"/>
  <c r="L20" i="11"/>
  <c r="M20" i="11"/>
  <c r="O20" i="11"/>
  <c r="A29" i="11"/>
  <c r="B29" i="11"/>
  <c r="C29" i="11"/>
  <c r="D29" i="11"/>
  <c r="E29" i="11"/>
  <c r="F29" i="11"/>
  <c r="G29" i="11"/>
  <c r="M29" i="11"/>
  <c r="A35" i="11"/>
  <c r="B35" i="11"/>
  <c r="C35" i="11"/>
  <c r="D35" i="11"/>
  <c r="E35" i="11"/>
  <c r="F35" i="11"/>
  <c r="G35" i="11"/>
  <c r="M35" i="11"/>
  <c r="A15" i="11"/>
  <c r="B15" i="11"/>
  <c r="C15" i="11"/>
  <c r="D15" i="11"/>
  <c r="E15" i="11"/>
  <c r="F15" i="11"/>
  <c r="G15" i="11"/>
  <c r="L15" i="11"/>
  <c r="M15" i="11"/>
  <c r="N15" i="11"/>
  <c r="O15" i="11"/>
  <c r="A30" i="11"/>
  <c r="B30" i="11"/>
  <c r="C30" i="11"/>
  <c r="D30" i="11"/>
  <c r="E30" i="11"/>
  <c r="F30" i="11"/>
  <c r="G30" i="11"/>
  <c r="M30" i="11"/>
  <c r="N30" i="11"/>
  <c r="A36" i="11"/>
  <c r="B36" i="11"/>
  <c r="C36" i="11"/>
  <c r="D36" i="11"/>
  <c r="E36" i="11"/>
  <c r="F36" i="11"/>
  <c r="G36" i="11"/>
  <c r="M36" i="11"/>
  <c r="N36" i="11"/>
  <c r="O36" i="11"/>
  <c r="H1" i="10"/>
  <c r="D3" i="10"/>
  <c r="D4" i="10"/>
  <c r="A14" i="10"/>
  <c r="B14" i="10"/>
  <c r="C14" i="10"/>
  <c r="D14" i="10"/>
  <c r="E14" i="10"/>
  <c r="F14" i="10"/>
  <c r="G14" i="10"/>
  <c r="N14" i="10"/>
  <c r="O14" i="10"/>
  <c r="Q14" i="10"/>
  <c r="A34" i="10"/>
  <c r="B34" i="10"/>
  <c r="C34" i="10"/>
  <c r="D34" i="10"/>
  <c r="E34" i="10"/>
  <c r="F34" i="10"/>
  <c r="G34" i="10"/>
  <c r="O34" i="10"/>
  <c r="A53" i="10"/>
  <c r="B53" i="10"/>
  <c r="C53" i="10"/>
  <c r="D53" i="10"/>
  <c r="E53" i="10"/>
  <c r="F53" i="10"/>
  <c r="G53" i="10"/>
  <c r="O53" i="10"/>
  <c r="A35" i="10"/>
  <c r="B35" i="10"/>
  <c r="C35" i="10"/>
  <c r="D35" i="10"/>
  <c r="E35" i="10"/>
  <c r="F35" i="10"/>
  <c r="G35" i="10"/>
  <c r="O35" i="10"/>
  <c r="A54" i="10"/>
  <c r="B54" i="10"/>
  <c r="C54" i="10"/>
  <c r="D54" i="10"/>
  <c r="E54" i="10"/>
  <c r="F54" i="10"/>
  <c r="G54" i="10"/>
  <c r="O54" i="10"/>
  <c r="A15" i="10"/>
  <c r="B15" i="10"/>
  <c r="C15" i="10"/>
  <c r="D15" i="10"/>
  <c r="E15" i="10"/>
  <c r="F15" i="10"/>
  <c r="G15" i="10"/>
  <c r="N15" i="10"/>
  <c r="O15" i="10"/>
  <c r="A16" i="10"/>
  <c r="B16" i="10"/>
  <c r="C16" i="10"/>
  <c r="D16" i="10"/>
  <c r="E16" i="10"/>
  <c r="F16" i="10"/>
  <c r="G16" i="10"/>
  <c r="O16" i="10"/>
  <c r="A17" i="10"/>
  <c r="B17" i="10"/>
  <c r="C17" i="10"/>
  <c r="D17" i="10"/>
  <c r="E17" i="10"/>
  <c r="F17" i="10"/>
  <c r="G17" i="10"/>
  <c r="O17" i="10"/>
  <c r="A36" i="10"/>
  <c r="B36" i="10"/>
  <c r="C36" i="10"/>
  <c r="D36" i="10"/>
  <c r="E36" i="10"/>
  <c r="F36" i="10"/>
  <c r="G36" i="10"/>
  <c r="O36" i="10"/>
  <c r="A18" i="10"/>
  <c r="B18" i="10"/>
  <c r="C18" i="10"/>
  <c r="D18" i="10"/>
  <c r="E18" i="10"/>
  <c r="F18" i="10"/>
  <c r="G18" i="10"/>
  <c r="O18" i="10"/>
  <c r="A19" i="10"/>
  <c r="B19" i="10"/>
  <c r="C19" i="10"/>
  <c r="D19" i="10"/>
  <c r="E19" i="10"/>
  <c r="F19" i="10"/>
  <c r="G19" i="10"/>
  <c r="O19" i="10"/>
  <c r="A20" i="10"/>
  <c r="B20" i="10"/>
  <c r="C20" i="10"/>
  <c r="D20" i="10"/>
  <c r="E20" i="10"/>
  <c r="F20" i="10"/>
  <c r="G20" i="10"/>
  <c r="O20" i="10"/>
  <c r="Q20" i="10"/>
  <c r="A37" i="10"/>
  <c r="B37" i="10"/>
  <c r="C37" i="10"/>
  <c r="D37" i="10"/>
  <c r="E37" i="10"/>
  <c r="F37" i="10"/>
  <c r="G37" i="10"/>
  <c r="I37" i="10"/>
  <c r="O37" i="10"/>
  <c r="A38" i="10"/>
  <c r="B38" i="10"/>
  <c r="C38" i="10"/>
  <c r="D38" i="10"/>
  <c r="E38" i="10"/>
  <c r="F38" i="10"/>
  <c r="G38" i="10"/>
  <c r="O38" i="10"/>
  <c r="A39" i="10"/>
  <c r="B39" i="10"/>
  <c r="C39" i="10"/>
  <c r="D39" i="10"/>
  <c r="E39" i="10"/>
  <c r="F39" i="10"/>
  <c r="G39" i="10"/>
  <c r="N39" i="10"/>
  <c r="O39" i="10"/>
  <c r="A21" i="10"/>
  <c r="B21" i="10"/>
  <c r="C21" i="10"/>
  <c r="D21" i="10"/>
  <c r="E21" i="10"/>
  <c r="F21" i="10"/>
  <c r="G21" i="10"/>
  <c r="O21" i="10"/>
  <c r="A22" i="10"/>
  <c r="B22" i="10"/>
  <c r="C22" i="10"/>
  <c r="D22" i="10"/>
  <c r="E22" i="10"/>
  <c r="F22" i="10"/>
  <c r="G22" i="10"/>
  <c r="O22" i="10"/>
  <c r="A73" i="10"/>
  <c r="B73" i="10"/>
  <c r="C73" i="10"/>
  <c r="D73" i="10"/>
  <c r="E73" i="10"/>
  <c r="F73" i="10"/>
  <c r="G73" i="10"/>
  <c r="N73" i="10"/>
  <c r="O73" i="10"/>
  <c r="A79" i="10"/>
  <c r="B79" i="10"/>
  <c r="C79" i="10"/>
  <c r="D79" i="10"/>
  <c r="E79" i="10"/>
  <c r="F79" i="10"/>
  <c r="G79" i="10"/>
  <c r="O79" i="10"/>
  <c r="A67" i="10"/>
  <c r="B67" i="10"/>
  <c r="C67" i="10"/>
  <c r="D67" i="10"/>
  <c r="E67" i="10"/>
  <c r="F67" i="10"/>
  <c r="G67" i="10"/>
  <c r="O67" i="10"/>
  <c r="A95" i="10"/>
  <c r="B95" i="10"/>
  <c r="C95" i="10"/>
  <c r="D95" i="10"/>
  <c r="E95" i="10"/>
  <c r="F95" i="10"/>
  <c r="G95" i="10"/>
  <c r="O95" i="10"/>
  <c r="A96" i="10"/>
  <c r="B96" i="10"/>
  <c r="C96" i="10"/>
  <c r="D96" i="10"/>
  <c r="E96" i="10"/>
  <c r="F96" i="10"/>
  <c r="G96" i="10"/>
  <c r="O96" i="10"/>
  <c r="A100" i="10"/>
  <c r="B100" i="10"/>
  <c r="C100" i="10"/>
  <c r="D100" i="10"/>
  <c r="E100" i="10"/>
  <c r="F100" i="10"/>
  <c r="G100" i="10"/>
  <c r="N100" i="10"/>
  <c r="O100" i="10"/>
  <c r="Q100" i="10"/>
  <c r="A126" i="10"/>
  <c r="B126" i="10"/>
  <c r="C126" i="10"/>
  <c r="D126" i="10"/>
  <c r="E126" i="10"/>
  <c r="F126" i="10"/>
  <c r="G126" i="10"/>
  <c r="N126" i="10"/>
  <c r="O126" i="10"/>
  <c r="P126" i="10"/>
  <c r="A127" i="10"/>
  <c r="B127" i="10"/>
  <c r="C127" i="10"/>
  <c r="D127" i="10"/>
  <c r="E127" i="10"/>
  <c r="F127" i="10"/>
  <c r="G127" i="10"/>
  <c r="O127" i="10"/>
  <c r="A128" i="10"/>
  <c r="B128" i="10"/>
  <c r="C128" i="10"/>
  <c r="D128" i="10"/>
  <c r="E128" i="10"/>
  <c r="F128" i="10"/>
  <c r="G128" i="10"/>
  <c r="O128" i="10"/>
  <c r="A129" i="10"/>
  <c r="B129" i="10"/>
  <c r="C129" i="10"/>
  <c r="D129" i="10"/>
  <c r="E129" i="10"/>
  <c r="F129" i="10"/>
  <c r="G129" i="10"/>
  <c r="L129" i="10"/>
  <c r="O129" i="10"/>
  <c r="A136" i="10"/>
  <c r="B136" i="10"/>
  <c r="C136" i="10"/>
  <c r="D136" i="10"/>
  <c r="E136" i="10"/>
  <c r="F136" i="10"/>
  <c r="G136" i="10"/>
  <c r="I136" i="10"/>
  <c r="J136" i="10"/>
  <c r="K136" i="10"/>
  <c r="L136" i="10"/>
  <c r="N136" i="10"/>
  <c r="O136" i="10"/>
  <c r="P136" i="10"/>
  <c r="Q136" i="10"/>
  <c r="A137" i="10"/>
  <c r="B137" i="10"/>
  <c r="C137" i="10"/>
  <c r="D137" i="10"/>
  <c r="E137" i="10"/>
  <c r="F137" i="10"/>
  <c r="G137" i="10"/>
  <c r="N137" i="10"/>
  <c r="O137" i="10"/>
  <c r="A138" i="10"/>
  <c r="B138" i="10"/>
  <c r="C138" i="10"/>
  <c r="D138" i="10"/>
  <c r="E138" i="10"/>
  <c r="F138" i="10"/>
  <c r="G138" i="10"/>
  <c r="O138" i="10"/>
  <c r="P138" i="10"/>
  <c r="A139" i="10"/>
  <c r="B139" i="10"/>
  <c r="C139" i="10"/>
  <c r="D139" i="10"/>
  <c r="E139" i="10"/>
  <c r="F139" i="10"/>
  <c r="G139" i="10"/>
  <c r="O139" i="10"/>
  <c r="A140" i="10"/>
  <c r="B140" i="10"/>
  <c r="C140" i="10"/>
  <c r="D140" i="10"/>
  <c r="E140" i="10"/>
  <c r="F140" i="10"/>
  <c r="G140" i="10"/>
  <c r="N140" i="10"/>
  <c r="O140" i="10"/>
  <c r="A141" i="10"/>
  <c r="B141" i="10"/>
  <c r="C141" i="10"/>
  <c r="D141" i="10"/>
  <c r="E141" i="10"/>
  <c r="F141" i="10"/>
  <c r="G141" i="10"/>
  <c r="O141" i="10"/>
  <c r="A158" i="10"/>
  <c r="B158" i="10"/>
  <c r="C158" i="10"/>
  <c r="D158" i="10"/>
  <c r="E158" i="10"/>
  <c r="F158" i="10"/>
  <c r="G158" i="10"/>
  <c r="N158" i="10"/>
  <c r="O158" i="10"/>
  <c r="A159" i="10"/>
  <c r="B159" i="10"/>
  <c r="C159" i="10"/>
  <c r="D159" i="10"/>
  <c r="E159" i="10"/>
  <c r="F159" i="10"/>
  <c r="G159" i="10"/>
  <c r="I159" i="10"/>
  <c r="N159" i="10"/>
  <c r="O159" i="10"/>
  <c r="P159" i="10"/>
  <c r="A167" i="10"/>
  <c r="B167" i="10"/>
  <c r="C167" i="10"/>
  <c r="D167" i="10"/>
  <c r="E167" i="10"/>
  <c r="F167" i="10"/>
  <c r="G167" i="10"/>
  <c r="J167" i="10"/>
  <c r="N167" i="10"/>
  <c r="A168" i="10"/>
  <c r="B168" i="10"/>
  <c r="C168" i="10"/>
  <c r="D168" i="10"/>
  <c r="E168" i="10"/>
  <c r="F168" i="10"/>
  <c r="G168" i="10"/>
  <c r="N168" i="10"/>
  <c r="O168" i="10"/>
  <c r="A177" i="10"/>
  <c r="B177" i="10"/>
  <c r="C177" i="10"/>
  <c r="D177" i="10"/>
  <c r="E177" i="10"/>
  <c r="F177" i="10"/>
  <c r="G177" i="10"/>
  <c r="N177" i="10"/>
  <c r="O177" i="10"/>
  <c r="P177" i="10"/>
  <c r="A178" i="10"/>
  <c r="B178" i="10"/>
  <c r="C178" i="10"/>
  <c r="D178" i="10"/>
  <c r="E178" i="10"/>
  <c r="F178" i="10"/>
  <c r="G178" i="10"/>
  <c r="L178" i="10"/>
  <c r="N178" i="10"/>
  <c r="O178" i="10"/>
  <c r="A194" i="10"/>
  <c r="B194" i="10"/>
  <c r="C194" i="10"/>
  <c r="D194" i="10"/>
  <c r="E194" i="10"/>
  <c r="F194" i="10"/>
  <c r="G194" i="10"/>
  <c r="N194" i="10"/>
  <c r="O194" i="10"/>
  <c r="A195" i="10"/>
  <c r="B195" i="10"/>
  <c r="C195" i="10"/>
  <c r="D195" i="10"/>
  <c r="E195" i="10"/>
  <c r="F195" i="10"/>
  <c r="G195" i="10"/>
  <c r="N195" i="10"/>
  <c r="O195" i="10"/>
  <c r="A196" i="10"/>
  <c r="B196" i="10"/>
  <c r="C196" i="10"/>
  <c r="D196" i="10"/>
  <c r="E196" i="10"/>
  <c r="F196" i="10"/>
  <c r="G196" i="10"/>
  <c r="A197" i="10"/>
  <c r="B197" i="10"/>
  <c r="C197" i="10"/>
  <c r="D197" i="10"/>
  <c r="E197" i="10"/>
  <c r="F197" i="10"/>
  <c r="G197" i="10"/>
  <c r="P197" i="10"/>
  <c r="A198" i="10"/>
  <c r="B198" i="10"/>
  <c r="C198" i="10"/>
  <c r="D198" i="10"/>
  <c r="E198" i="10"/>
  <c r="F198" i="10"/>
  <c r="G198" i="10"/>
  <c r="P198" i="10"/>
  <c r="A199" i="10"/>
  <c r="B199" i="10"/>
  <c r="C199" i="10"/>
  <c r="D199" i="10"/>
  <c r="E199" i="10"/>
  <c r="F199" i="10"/>
  <c r="G199" i="10"/>
  <c r="N199" i="10"/>
  <c r="O199" i="10"/>
  <c r="AA166" i="9"/>
  <c r="X170" i="9"/>
  <c r="W168" i="9"/>
  <c r="S138" i="9"/>
  <c r="H137" i="9"/>
  <c r="H138" i="9"/>
  <c r="H139" i="9"/>
  <c r="H140" i="9"/>
  <c r="H141" i="9"/>
  <c r="H165" i="9"/>
  <c r="H166" i="9"/>
  <c r="H167" i="9"/>
  <c r="H168" i="9"/>
  <c r="H169" i="9"/>
  <c r="H170" i="9"/>
  <c r="Y166" i="9"/>
  <c r="D4" i="9"/>
  <c r="D3" i="9"/>
  <c r="H1" i="9"/>
  <c r="A115" i="9"/>
  <c r="B115" i="9"/>
  <c r="C115" i="9"/>
  <c r="D115" i="9"/>
  <c r="E115" i="9"/>
  <c r="F115" i="9"/>
  <c r="G115" i="9"/>
  <c r="O115" i="9"/>
  <c r="P115" i="9"/>
  <c r="A116" i="9"/>
  <c r="B116" i="9"/>
  <c r="C116" i="9"/>
  <c r="D116" i="9"/>
  <c r="E116" i="9"/>
  <c r="F116" i="9"/>
  <c r="G116" i="9"/>
  <c r="N116" i="9"/>
  <c r="O116" i="9"/>
  <c r="A113" i="9"/>
  <c r="B113" i="9"/>
  <c r="C113" i="9"/>
  <c r="D113" i="9"/>
  <c r="E113" i="9"/>
  <c r="F113" i="9"/>
  <c r="G113" i="9"/>
  <c r="I113" i="9"/>
  <c r="J113" i="9"/>
  <c r="K113" i="9"/>
  <c r="L113" i="9"/>
  <c r="N113" i="9"/>
  <c r="O113" i="9"/>
  <c r="P113" i="9"/>
  <c r="Q113" i="9"/>
  <c r="A118" i="9"/>
  <c r="B118" i="9"/>
  <c r="C118" i="9"/>
  <c r="D118" i="9"/>
  <c r="E118" i="9"/>
  <c r="F118" i="9"/>
  <c r="G118" i="9"/>
  <c r="L118" i="9"/>
  <c r="O118" i="9"/>
  <c r="A119" i="9"/>
  <c r="B119" i="9"/>
  <c r="C119" i="9"/>
  <c r="D119" i="9"/>
  <c r="E119" i="9"/>
  <c r="F119" i="9"/>
  <c r="G119" i="9"/>
  <c r="O119" i="9"/>
  <c r="A122" i="9"/>
  <c r="B122" i="9"/>
  <c r="C122" i="9"/>
  <c r="D122" i="9"/>
  <c r="E122" i="9"/>
  <c r="F122" i="9"/>
  <c r="G122" i="9"/>
  <c r="O122" i="9"/>
  <c r="A114" i="9"/>
  <c r="B114" i="9"/>
  <c r="C114" i="9"/>
  <c r="D114" i="9"/>
  <c r="E114" i="9"/>
  <c r="F114" i="9"/>
  <c r="G114" i="9"/>
  <c r="N114" i="9"/>
  <c r="O114" i="9"/>
  <c r="A117" i="9"/>
  <c r="B117" i="9"/>
  <c r="C117" i="9"/>
  <c r="D117" i="9"/>
  <c r="E117" i="9"/>
  <c r="F117" i="9"/>
  <c r="G117" i="9"/>
  <c r="N117" i="9"/>
  <c r="O117" i="9"/>
  <c r="A120" i="9"/>
  <c r="B120" i="9"/>
  <c r="C120" i="9"/>
  <c r="D120" i="9"/>
  <c r="E120" i="9"/>
  <c r="F120" i="9"/>
  <c r="G120" i="9"/>
  <c r="N120" i="9"/>
  <c r="O120" i="9"/>
  <c r="A121" i="9"/>
  <c r="B121" i="9"/>
  <c r="C121" i="9"/>
  <c r="D121" i="9"/>
  <c r="E121" i="9"/>
  <c r="F121" i="9"/>
  <c r="G121" i="9"/>
  <c r="N121" i="9"/>
  <c r="O121" i="9"/>
  <c r="A137" i="9"/>
  <c r="B137" i="9"/>
  <c r="C137" i="9"/>
  <c r="D137" i="9"/>
  <c r="E137" i="9"/>
  <c r="F137" i="9"/>
  <c r="G137" i="9"/>
  <c r="N137" i="9"/>
  <c r="O137" i="9"/>
  <c r="A139" i="9"/>
  <c r="B139" i="9"/>
  <c r="C139" i="9"/>
  <c r="D139" i="9"/>
  <c r="E139" i="9"/>
  <c r="F139" i="9"/>
  <c r="G139" i="9"/>
  <c r="O139" i="9"/>
  <c r="A140" i="9"/>
  <c r="B140" i="9"/>
  <c r="C140" i="9"/>
  <c r="D140" i="9"/>
  <c r="E140" i="9"/>
  <c r="F140" i="9"/>
  <c r="G140" i="9"/>
  <c r="L140" i="9"/>
  <c r="O140" i="9"/>
  <c r="A138" i="9"/>
  <c r="B138" i="9"/>
  <c r="C138" i="9"/>
  <c r="D138" i="9"/>
  <c r="E138" i="9"/>
  <c r="F138" i="9"/>
  <c r="G138" i="9"/>
  <c r="I138" i="9"/>
  <c r="N138" i="9"/>
  <c r="O138" i="9"/>
  <c r="P138" i="9"/>
  <c r="A141" i="9"/>
  <c r="B141" i="9"/>
  <c r="C141" i="9"/>
  <c r="D141" i="9"/>
  <c r="E141" i="9"/>
  <c r="F141" i="9"/>
  <c r="G141" i="9"/>
  <c r="N141" i="9"/>
  <c r="O141" i="9"/>
  <c r="A146" i="9"/>
  <c r="B146" i="9"/>
  <c r="C146" i="9"/>
  <c r="D146" i="9"/>
  <c r="E146" i="9"/>
  <c r="F146" i="9"/>
  <c r="G146" i="9"/>
  <c r="N146" i="9"/>
  <c r="Q146" i="9"/>
  <c r="A147" i="9"/>
  <c r="B147" i="9"/>
  <c r="C147" i="9"/>
  <c r="D147" i="9"/>
  <c r="E147" i="9"/>
  <c r="F147" i="9"/>
  <c r="G147" i="9"/>
  <c r="N147" i="9"/>
  <c r="O147" i="9"/>
  <c r="A153" i="9"/>
  <c r="B153" i="9"/>
  <c r="C153" i="9"/>
  <c r="D153" i="9"/>
  <c r="E153" i="9"/>
  <c r="F153" i="9"/>
  <c r="G153" i="9"/>
  <c r="N153" i="9"/>
  <c r="O153" i="9"/>
  <c r="P153" i="9"/>
  <c r="A154" i="9"/>
  <c r="B154" i="9"/>
  <c r="C154" i="9"/>
  <c r="D154" i="9"/>
  <c r="E154" i="9"/>
  <c r="F154" i="9"/>
  <c r="G154" i="9"/>
  <c r="L154" i="9"/>
  <c r="N154" i="9"/>
  <c r="O154" i="9"/>
  <c r="Q154" i="9"/>
  <c r="A165" i="9"/>
  <c r="B165" i="9"/>
  <c r="C165" i="9"/>
  <c r="D165" i="9"/>
  <c r="E165" i="9"/>
  <c r="F165" i="9"/>
  <c r="G165" i="9"/>
  <c r="N165" i="9"/>
  <c r="O165" i="9"/>
  <c r="A167" i="9"/>
  <c r="B167" i="9"/>
  <c r="C167" i="9"/>
  <c r="D167" i="9"/>
  <c r="E167" i="9"/>
  <c r="F167" i="9"/>
  <c r="G167" i="9"/>
  <c r="A169" i="9"/>
  <c r="B169" i="9"/>
  <c r="C169" i="9"/>
  <c r="D169" i="9"/>
  <c r="E169" i="9"/>
  <c r="F169" i="9"/>
  <c r="G169" i="9"/>
  <c r="Q169" i="9"/>
  <c r="A166" i="9"/>
  <c r="B166" i="9"/>
  <c r="C166" i="9"/>
  <c r="D166" i="9"/>
  <c r="E166" i="9"/>
  <c r="F166" i="9"/>
  <c r="G166" i="9"/>
  <c r="N166" i="9"/>
  <c r="O166" i="9"/>
  <c r="A168" i="9"/>
  <c r="B168" i="9"/>
  <c r="C168" i="9"/>
  <c r="D168" i="9"/>
  <c r="E168" i="9"/>
  <c r="F168" i="9"/>
  <c r="G168" i="9"/>
  <c r="A170" i="9"/>
  <c r="B170" i="9"/>
  <c r="C170" i="9"/>
  <c r="D170" i="9"/>
  <c r="E170" i="9"/>
  <c r="F170" i="9"/>
  <c r="G170" i="9"/>
  <c r="N170" i="9"/>
  <c r="O170" i="9"/>
  <c r="P146" i="9"/>
  <c r="V15" i="11"/>
  <c r="S177" i="10"/>
  <c r="N34" i="11"/>
  <c r="W115" i="11"/>
  <c r="V113" i="11"/>
  <c r="Y140" i="10"/>
  <c r="Y106" i="11"/>
  <c r="Y119" i="9"/>
  <c r="Y98" i="11"/>
  <c r="Y39" i="11"/>
  <c r="X107" i="11"/>
  <c r="X120" i="9"/>
  <c r="W168" i="10"/>
  <c r="W78" i="11"/>
  <c r="W147" i="9"/>
  <c r="V95" i="10"/>
  <c r="V111" i="11"/>
  <c r="V108" i="11"/>
  <c r="W39" i="10"/>
  <c r="Y18" i="10"/>
  <c r="Y16" i="10"/>
  <c r="Y19" i="11"/>
  <c r="Y14" i="10"/>
  <c r="Y13" i="11"/>
  <c r="V31" i="11"/>
  <c r="T96" i="11"/>
  <c r="Z22" i="10"/>
  <c r="W114" i="11"/>
  <c r="W140" i="10"/>
  <c r="W121" i="9"/>
  <c r="Y115" i="11"/>
  <c r="Y100" i="10"/>
  <c r="Y113" i="11"/>
  <c r="Y95" i="10"/>
  <c r="Y111" i="11"/>
  <c r="Y108" i="11"/>
  <c r="W106" i="11"/>
  <c r="W119" i="9"/>
  <c r="W91" i="11"/>
  <c r="Y96" i="11"/>
  <c r="V73" i="10"/>
  <c r="Y73" i="10"/>
  <c r="W20" i="10"/>
  <c r="W31" i="11"/>
  <c r="W105" i="11"/>
  <c r="W18" i="10"/>
  <c r="W16" i="10"/>
  <c r="W19" i="11"/>
  <c r="W15" i="10"/>
  <c r="W18" i="11"/>
  <c r="Y86" i="1"/>
  <c r="Y79" i="11" s="1"/>
  <c r="O79" i="11"/>
  <c r="O169" i="10"/>
  <c r="O148" i="9"/>
  <c r="V118" i="9"/>
  <c r="Y42" i="11"/>
  <c r="W41" i="11"/>
  <c r="W38" i="11"/>
  <c r="W37" i="11"/>
  <c r="W22" i="10"/>
  <c r="W119" i="11"/>
  <c r="W99" i="11"/>
  <c r="Y24" i="11"/>
  <c r="Y95" i="11"/>
  <c r="Y94" i="11"/>
  <c r="W17" i="10"/>
  <c r="W21" i="11"/>
  <c r="W15" i="11"/>
  <c r="Q24" i="10"/>
  <c r="L177" i="11"/>
  <c r="Y101" i="10"/>
  <c r="Y120" i="11"/>
  <c r="N101" i="10"/>
  <c r="X113" i="11"/>
  <c r="V38" i="11"/>
  <c r="V22" i="10"/>
  <c r="V119" i="11"/>
  <c r="W117" i="11"/>
  <c r="V116" i="11"/>
  <c r="Y32" i="11"/>
  <c r="V107" i="11"/>
  <c r="Y15" i="11"/>
  <c r="Z94" i="1"/>
  <c r="V94" i="1"/>
  <c r="Q121" i="11"/>
  <c r="AA93" i="1"/>
  <c r="Q120" i="11"/>
  <c r="V101" i="10"/>
  <c r="V120" i="11"/>
  <c r="V121" i="11"/>
  <c r="V184" i="11"/>
  <c r="N51" i="1"/>
  <c r="X121" i="9"/>
  <c r="N115" i="11"/>
  <c r="N79" i="1"/>
  <c r="X200" i="10"/>
  <c r="X45" i="11"/>
  <c r="X171" i="9"/>
  <c r="U46" i="11"/>
  <c r="P122" i="11"/>
  <c r="W46" i="11"/>
  <c r="J185" i="11"/>
  <c r="S123" i="9"/>
  <c r="I200" i="10"/>
  <c r="K45" i="11"/>
  <c r="K171" i="9"/>
  <c r="N200" i="10"/>
  <c r="N45" i="11"/>
  <c r="N171" i="9"/>
  <c r="O171" i="9"/>
  <c r="J46" i="11"/>
  <c r="K123" i="9"/>
  <c r="N123" i="9"/>
  <c r="Y46" i="11"/>
  <c r="Y123" i="9"/>
  <c r="T185" i="11"/>
  <c r="W185" i="11"/>
  <c r="Y60" i="1"/>
  <c r="V37" i="11"/>
  <c r="L184" i="11"/>
  <c r="L40" i="11"/>
  <c r="L42" i="11"/>
  <c r="W113" i="9" l="1"/>
  <c r="V100" i="10"/>
  <c r="H181" i="9"/>
  <c r="W166" i="9"/>
  <c r="L87" i="11"/>
  <c r="N24" i="11"/>
  <c r="O45" i="11"/>
  <c r="O200" i="10"/>
  <c r="N176" i="11"/>
  <c r="W30" i="11"/>
  <c r="V112" i="11"/>
  <c r="U136" i="10"/>
  <c r="V123" i="11"/>
  <c r="V68" i="9"/>
  <c r="X101" i="1"/>
  <c r="N69" i="9"/>
  <c r="O77" i="11"/>
  <c r="Y171" i="9"/>
  <c r="AA86" i="11"/>
  <c r="V96" i="10"/>
  <c r="O146" i="9"/>
  <c r="H159" i="11"/>
  <c r="Y69" i="9"/>
  <c r="H72" i="11"/>
  <c r="H133" i="9"/>
  <c r="P105" i="9"/>
  <c r="P172" i="11"/>
  <c r="P104" i="9"/>
  <c r="P79" i="9"/>
  <c r="P68" i="9"/>
  <c r="P124" i="11"/>
  <c r="P69" i="9"/>
  <c r="Z62" i="1"/>
  <c r="Z95" i="10" s="1"/>
  <c r="P77" i="9"/>
  <c r="Z73" i="1"/>
  <c r="P80" i="9"/>
  <c r="Z95" i="1"/>
  <c r="Z122" i="11" s="1"/>
  <c r="P67" i="9"/>
  <c r="N104" i="9"/>
  <c r="X47" i="1"/>
  <c r="X64" i="9" s="1"/>
  <c r="N64" i="9"/>
  <c r="N66" i="9"/>
  <c r="X73" i="1"/>
  <c r="X80" i="9" s="1"/>
  <c r="N80" i="9"/>
  <c r="X100" i="1"/>
  <c r="N68" i="9"/>
  <c r="J39" i="11"/>
  <c r="J121" i="9"/>
  <c r="J194" i="10"/>
  <c r="W62" i="9"/>
  <c r="M78" i="9"/>
  <c r="W95" i="1"/>
  <c r="W67" i="9" s="1"/>
  <c r="M67" i="9"/>
  <c r="W47" i="1"/>
  <c r="W166" i="1" s="1"/>
  <c r="M64" i="9"/>
  <c r="W100" i="1"/>
  <c r="M68" i="9"/>
  <c r="M81" i="9"/>
  <c r="W101" i="1"/>
  <c r="W124" i="11" s="1"/>
  <c r="M69" i="9"/>
  <c r="W62" i="1"/>
  <c r="W77" i="9" s="1"/>
  <c r="M77" i="9"/>
  <c r="H92" i="10"/>
  <c r="H151" i="10"/>
  <c r="H103" i="10"/>
  <c r="Y103" i="10"/>
  <c r="V103" i="10"/>
  <c r="H49" i="10"/>
  <c r="H60" i="10"/>
  <c r="H30" i="10"/>
  <c r="Y37" i="10"/>
  <c r="AA64" i="1"/>
  <c r="AA79" i="9" s="1"/>
  <c r="Q79" i="9"/>
  <c r="J77" i="9"/>
  <c r="S73" i="1"/>
  <c r="S116" i="11" s="1"/>
  <c r="I80" i="9"/>
  <c r="AA58" i="1"/>
  <c r="AA70" i="9" s="1"/>
  <c r="Q70" i="9"/>
  <c r="Q62" i="9"/>
  <c r="U14" i="1"/>
  <c r="U103" i="9" s="1"/>
  <c r="K103" i="9"/>
  <c r="V13" i="1"/>
  <c r="V102" i="9" s="1"/>
  <c r="L102" i="9"/>
  <c r="S91" i="1"/>
  <c r="S101" i="10" s="1"/>
  <c r="I81" i="9"/>
  <c r="U103" i="1"/>
  <c r="U80" i="10" s="1"/>
  <c r="K71" i="9"/>
  <c r="T100" i="1"/>
  <c r="J68" i="9"/>
  <c r="X69" i="9"/>
  <c r="T14" i="1"/>
  <c r="T171" i="11" s="1"/>
  <c r="J103" i="9"/>
  <c r="U13" i="1"/>
  <c r="K102" i="9"/>
  <c r="AA91" i="1"/>
  <c r="Q81" i="9"/>
  <c r="AA95" i="1"/>
  <c r="Q67" i="9"/>
  <c r="M71" i="9"/>
  <c r="J124" i="11"/>
  <c r="J69" i="9"/>
  <c r="Y112" i="11"/>
  <c r="Y78" i="9"/>
  <c r="K112" i="11"/>
  <c r="K78" i="9"/>
  <c r="U47" i="1"/>
  <c r="U64" i="9" s="1"/>
  <c r="K64" i="9"/>
  <c r="AA73" i="1"/>
  <c r="Q80" i="9"/>
  <c r="V52" i="1"/>
  <c r="V105" i="9" s="1"/>
  <c r="L105" i="9"/>
  <c r="V51" i="1"/>
  <c r="L104" i="9"/>
  <c r="Y62" i="9"/>
  <c r="V122" i="11"/>
  <c r="V67" i="9"/>
  <c r="U101" i="1"/>
  <c r="K69" i="9"/>
  <c r="T63" i="1"/>
  <c r="J78" i="9"/>
  <c r="T47" i="1"/>
  <c r="T103" i="11" s="1"/>
  <c r="J64" i="9"/>
  <c r="Z80" i="9"/>
  <c r="U52" i="1"/>
  <c r="U105" i="9" s="1"/>
  <c r="K105" i="9"/>
  <c r="U51" i="1"/>
  <c r="U172" i="11" s="1"/>
  <c r="K104" i="9"/>
  <c r="V62" i="9"/>
  <c r="AA13" i="1"/>
  <c r="Q102" i="9"/>
  <c r="S13" i="1"/>
  <c r="S102" i="9" s="1"/>
  <c r="I102" i="9"/>
  <c r="I122" i="11"/>
  <c r="I67" i="9"/>
  <c r="Z103" i="1"/>
  <c r="Z80" i="10" s="1"/>
  <c r="P71" i="9"/>
  <c r="Y104" i="11"/>
  <c r="Y65" i="9"/>
  <c r="S63" i="1"/>
  <c r="S78" i="9" s="1"/>
  <c r="I78" i="9"/>
  <c r="U57" i="1"/>
  <c r="K66" i="9"/>
  <c r="I64" i="9"/>
  <c r="Y80" i="9"/>
  <c r="K70" i="9"/>
  <c r="X62" i="9"/>
  <c r="T95" i="1"/>
  <c r="J67" i="9"/>
  <c r="AA103" i="1"/>
  <c r="AA125" i="11" s="1"/>
  <c r="Q71" i="9"/>
  <c r="X65" i="9"/>
  <c r="Q96" i="10"/>
  <c r="Q78" i="9"/>
  <c r="J70" i="9"/>
  <c r="S52" i="1"/>
  <c r="I105" i="9"/>
  <c r="S51" i="1"/>
  <c r="S172" i="11" s="1"/>
  <c r="I104" i="9"/>
  <c r="T43" i="1"/>
  <c r="J62" i="9"/>
  <c r="V81" i="9"/>
  <c r="U95" i="1"/>
  <c r="U122" i="11" s="1"/>
  <c r="K67" i="9"/>
  <c r="Q75" i="10"/>
  <c r="Q69" i="9"/>
  <c r="V104" i="11"/>
  <c r="V65" i="9"/>
  <c r="I79" i="10"/>
  <c r="I70" i="9"/>
  <c r="I62" i="9"/>
  <c r="U91" i="1"/>
  <c r="K81" i="9"/>
  <c r="S103" i="1"/>
  <c r="S71" i="9" s="1"/>
  <c r="I71" i="9"/>
  <c r="Q66" i="9"/>
  <c r="I65" i="9"/>
  <c r="J80" i="9"/>
  <c r="V14" i="1"/>
  <c r="V103" i="9" s="1"/>
  <c r="L103" i="9"/>
  <c r="T103" i="1"/>
  <c r="T71" i="9" s="1"/>
  <c r="J71" i="9"/>
  <c r="S100" i="1"/>
  <c r="I68" i="9"/>
  <c r="U129" i="10"/>
  <c r="S105" i="9"/>
  <c r="Y173" i="11"/>
  <c r="Y105" i="9"/>
  <c r="W104" i="9"/>
  <c r="Y171" i="11"/>
  <c r="Y103" i="9"/>
  <c r="W127" i="10"/>
  <c r="W103" i="9"/>
  <c r="U170" i="11"/>
  <c r="U102" i="9"/>
  <c r="AA102" i="9"/>
  <c r="Y126" i="10"/>
  <c r="Y102" i="9"/>
  <c r="X102" i="9"/>
  <c r="T64" i="9"/>
  <c r="Y64" i="9"/>
  <c r="AB73" i="9"/>
  <c r="Y80" i="10"/>
  <c r="Y71" i="9"/>
  <c r="Y70" i="9"/>
  <c r="V79" i="10"/>
  <c r="V70" i="9"/>
  <c r="W53" i="10"/>
  <c r="W60" i="10" s="1"/>
  <c r="V53" i="10"/>
  <c r="H207" i="10"/>
  <c r="AA167" i="10"/>
  <c r="T146" i="9"/>
  <c r="N128" i="10"/>
  <c r="X51" i="1"/>
  <c r="N107" i="11"/>
  <c r="W198" i="10"/>
  <c r="I122" i="9"/>
  <c r="Q118" i="9"/>
  <c r="Q22" i="10"/>
  <c r="N17" i="10"/>
  <c r="Q76" i="11"/>
  <c r="Q182" i="11"/>
  <c r="Q99" i="11"/>
  <c r="J96" i="11"/>
  <c r="Q177" i="10"/>
  <c r="Q21" i="10"/>
  <c r="J77" i="11"/>
  <c r="H189" i="11"/>
  <c r="AA119" i="11"/>
  <c r="Y31" i="11"/>
  <c r="Q153" i="9"/>
  <c r="Q73" i="10"/>
  <c r="Q102" i="11"/>
  <c r="Q101" i="11"/>
  <c r="J146" i="9"/>
  <c r="Y18" i="11"/>
  <c r="J141" i="9"/>
  <c r="Q138" i="9"/>
  <c r="J32" i="11"/>
  <c r="Q17" i="11"/>
  <c r="Q119" i="11"/>
  <c r="J34" i="11"/>
  <c r="J120" i="11"/>
  <c r="AA101" i="11"/>
  <c r="T91" i="1"/>
  <c r="J199" i="10"/>
  <c r="J38" i="10"/>
  <c r="Q38" i="11"/>
  <c r="H156" i="9"/>
  <c r="Y114" i="11"/>
  <c r="Q183" i="11"/>
  <c r="I101" i="11"/>
  <c r="Q95" i="11"/>
  <c r="L167" i="9"/>
  <c r="Q178" i="10"/>
  <c r="Q36" i="10"/>
  <c r="Y169" i="10"/>
  <c r="W27" i="11"/>
  <c r="T194" i="10"/>
  <c r="X100" i="10"/>
  <c r="N37" i="10"/>
  <c r="N33" i="11"/>
  <c r="P177" i="11"/>
  <c r="Z96" i="1"/>
  <c r="P119" i="11"/>
  <c r="Z93" i="1"/>
  <c r="Z121" i="11" s="1"/>
  <c r="Z119" i="11"/>
  <c r="U45" i="11"/>
  <c r="U93" i="1"/>
  <c r="U121" i="11" s="1"/>
  <c r="I67" i="10"/>
  <c r="S117" i="11"/>
  <c r="I110" i="11"/>
  <c r="S46" i="11"/>
  <c r="I117" i="11"/>
  <c r="I141" i="10"/>
  <c r="I15" i="10"/>
  <c r="W122" i="11"/>
  <c r="M101" i="10"/>
  <c r="N29" i="11"/>
  <c r="AA13" i="11"/>
  <c r="AA14" i="10"/>
  <c r="Q119" i="9"/>
  <c r="Q158" i="10"/>
  <c r="Q109" i="11"/>
  <c r="Q113" i="11"/>
  <c r="Q13" i="11"/>
  <c r="Z86" i="11"/>
  <c r="P121" i="11"/>
  <c r="N122" i="9"/>
  <c r="L19" i="10"/>
  <c r="L139" i="10"/>
  <c r="L105" i="11"/>
  <c r="L13" i="11"/>
  <c r="K73" i="10"/>
  <c r="K185" i="11"/>
  <c r="J127" i="10"/>
  <c r="R70" i="1"/>
  <c r="R37" i="10" s="1"/>
  <c r="J165" i="9"/>
  <c r="J147" i="9"/>
  <c r="J16" i="10"/>
  <c r="I116" i="11"/>
  <c r="H180" i="10"/>
  <c r="Y45" i="11"/>
  <c r="W87" i="11"/>
  <c r="Y170" i="11"/>
  <c r="X100" i="11"/>
  <c r="X104" i="11"/>
  <c r="S18" i="11"/>
  <c r="Y91" i="11"/>
  <c r="P129" i="10"/>
  <c r="N116" i="11"/>
  <c r="P139" i="10"/>
  <c r="P25" i="11"/>
  <c r="Z11" i="11"/>
  <c r="P167" i="9"/>
  <c r="P140" i="9"/>
  <c r="P29" i="11"/>
  <c r="P90" i="11"/>
  <c r="K108" i="11"/>
  <c r="K177" i="10"/>
  <c r="K30" i="11"/>
  <c r="K20" i="11"/>
  <c r="K75" i="11"/>
  <c r="K24" i="11"/>
  <c r="M122" i="11"/>
  <c r="W91" i="1"/>
  <c r="M120" i="11"/>
  <c r="L123" i="9"/>
  <c r="V166" i="9"/>
  <c r="L46" i="11"/>
  <c r="AA94" i="1"/>
  <c r="Q170" i="9"/>
  <c r="Q37" i="10"/>
  <c r="AA122" i="11"/>
  <c r="Q44" i="11"/>
  <c r="Q122" i="11"/>
  <c r="J168" i="9"/>
  <c r="J88" i="11"/>
  <c r="I141" i="9"/>
  <c r="I38" i="10"/>
  <c r="Z96" i="11"/>
  <c r="U23" i="10"/>
  <c r="U40" i="11"/>
  <c r="Y117" i="11"/>
  <c r="Y110" i="11"/>
  <c r="AA109" i="11"/>
  <c r="Y107" i="11"/>
  <c r="Y140" i="9"/>
  <c r="Y27" i="11"/>
  <c r="W140" i="9"/>
  <c r="W26" i="11"/>
  <c r="W139" i="9"/>
  <c r="H81" i="11"/>
  <c r="H161" i="9"/>
  <c r="V35" i="10"/>
  <c r="W90" i="11"/>
  <c r="Y88" i="11"/>
  <c r="X126" i="10"/>
  <c r="Y12" i="11"/>
  <c r="V138" i="10"/>
  <c r="W115" i="9"/>
  <c r="W114" i="9"/>
  <c r="M95" i="10"/>
  <c r="N167" i="9"/>
  <c r="N196" i="10"/>
  <c r="Z92" i="1"/>
  <c r="Z17" i="10"/>
  <c r="P194" i="10"/>
  <c r="P165" i="9"/>
  <c r="X88" i="1"/>
  <c r="Q114" i="11"/>
  <c r="Q79" i="11"/>
  <c r="AA15" i="11"/>
  <c r="AA42" i="11"/>
  <c r="Q172" i="11"/>
  <c r="Q137" i="10"/>
  <c r="Q137" i="9"/>
  <c r="Q170" i="11"/>
  <c r="Q105" i="11"/>
  <c r="K94" i="11"/>
  <c r="K46" i="11"/>
  <c r="K23" i="10"/>
  <c r="K101" i="10"/>
  <c r="K177" i="11"/>
  <c r="K107" i="11"/>
  <c r="K153" i="9"/>
  <c r="K140" i="10"/>
  <c r="K97" i="11"/>
  <c r="K168" i="9"/>
  <c r="K129" i="10"/>
  <c r="K11" i="11"/>
  <c r="K169" i="9"/>
  <c r="K120" i="9"/>
  <c r="K172" i="11"/>
  <c r="V24" i="11"/>
  <c r="L116" i="9"/>
  <c r="L120" i="9"/>
  <c r="L114" i="9"/>
  <c r="L115" i="9"/>
  <c r="L138" i="10"/>
  <c r="L128" i="10"/>
  <c r="L14" i="10"/>
  <c r="L75" i="11"/>
  <c r="L107" i="11"/>
  <c r="L38" i="11"/>
  <c r="L11" i="11"/>
  <c r="L170" i="11"/>
  <c r="L153" i="9"/>
  <c r="L137" i="10"/>
  <c r="L97" i="11"/>
  <c r="L173" i="11"/>
  <c r="L174" i="11"/>
  <c r="L119" i="11"/>
  <c r="L176" i="11"/>
  <c r="L182" i="11"/>
  <c r="V120" i="9"/>
  <c r="L44" i="11"/>
  <c r="L117" i="9"/>
  <c r="L126" i="10"/>
  <c r="L22" i="10"/>
  <c r="L35" i="10"/>
  <c r="L76" i="11"/>
  <c r="L177" i="10"/>
  <c r="L24" i="11"/>
  <c r="L20" i="10"/>
  <c r="L183" i="11"/>
  <c r="L99" i="11"/>
  <c r="L12" i="11"/>
  <c r="L31" i="11"/>
  <c r="T200" i="10"/>
  <c r="J122" i="11"/>
  <c r="J45" i="11"/>
  <c r="T112" i="11"/>
  <c r="T122" i="11"/>
  <c r="T87" i="11"/>
  <c r="J195" i="10"/>
  <c r="J200" i="10"/>
  <c r="T115" i="11"/>
  <c r="J140" i="9"/>
  <c r="J78" i="11"/>
  <c r="J112" i="11"/>
  <c r="J17" i="10"/>
  <c r="J21" i="11"/>
  <c r="J119" i="9"/>
  <c r="J168" i="10"/>
  <c r="J96" i="10"/>
  <c r="J39" i="10"/>
  <c r="J15" i="11"/>
  <c r="J14" i="11"/>
  <c r="J115" i="11"/>
  <c r="J154" i="9"/>
  <c r="J117" i="9"/>
  <c r="J106" i="11"/>
  <c r="T39" i="10"/>
  <c r="T93" i="1"/>
  <c r="T121" i="11" s="1"/>
  <c r="T119" i="9"/>
  <c r="J166" i="9"/>
  <c r="J178" i="10"/>
  <c r="J171" i="9"/>
  <c r="J171" i="11"/>
  <c r="I153" i="9"/>
  <c r="I115" i="11"/>
  <c r="I11" i="11"/>
  <c r="H188" i="10"/>
  <c r="Y44" i="11"/>
  <c r="Y24" i="10"/>
  <c r="Z43" i="11"/>
  <c r="AA148" i="9"/>
  <c r="W148" i="9"/>
  <c r="W169" i="10"/>
  <c r="AA169" i="10"/>
  <c r="W79" i="11"/>
  <c r="W184" i="11"/>
  <c r="W175" i="11"/>
  <c r="W174" i="11"/>
  <c r="W118" i="11"/>
  <c r="X36" i="11"/>
  <c r="Z34" i="11"/>
  <c r="W101" i="11"/>
  <c r="AA29" i="11"/>
  <c r="AA146" i="9"/>
  <c r="S110" i="11"/>
  <c r="Y79" i="10"/>
  <c r="Y109" i="11"/>
  <c r="V183" i="11"/>
  <c r="V177" i="10"/>
  <c r="V180" i="10" s="1"/>
  <c r="S182" i="11"/>
  <c r="V182" i="11"/>
  <c r="V173" i="11"/>
  <c r="U173" i="11"/>
  <c r="AA105" i="11"/>
  <c r="W19" i="10"/>
  <c r="Y105" i="11"/>
  <c r="AA19" i="10"/>
  <c r="V103" i="11"/>
  <c r="Y103" i="11"/>
  <c r="V140" i="9"/>
  <c r="V27" i="11"/>
  <c r="V102" i="11"/>
  <c r="W118" i="9"/>
  <c r="W102" i="11"/>
  <c r="W100" i="11"/>
  <c r="V100" i="11"/>
  <c r="Y100" i="11"/>
  <c r="Y26" i="11"/>
  <c r="V76" i="11"/>
  <c r="V161" i="9"/>
  <c r="V188" i="10"/>
  <c r="V75" i="11"/>
  <c r="U25" i="11"/>
  <c r="V23" i="11"/>
  <c r="W23" i="11"/>
  <c r="X22" i="11"/>
  <c r="W95" i="11"/>
  <c r="Y17" i="10"/>
  <c r="T17" i="10"/>
  <c r="X19" i="11"/>
  <c r="V90" i="11"/>
  <c r="W159" i="10"/>
  <c r="W17" i="11"/>
  <c r="X17" i="11"/>
  <c r="Y89" i="11"/>
  <c r="Y53" i="10"/>
  <c r="Y60" i="10" s="1"/>
  <c r="W34" i="10"/>
  <c r="T165" i="9"/>
  <c r="W14" i="10"/>
  <c r="AA126" i="10"/>
  <c r="V116" i="9"/>
  <c r="V139" i="10"/>
  <c r="U116" i="9"/>
  <c r="V11" i="11"/>
  <c r="V87" i="11"/>
  <c r="W86" i="11"/>
  <c r="W136" i="10"/>
  <c r="Y136" i="10"/>
  <c r="X16" i="11"/>
  <c r="AA98" i="1"/>
  <c r="AA185" i="11" s="1"/>
  <c r="Q167" i="9"/>
  <c r="Q140" i="10"/>
  <c r="AA158" i="10"/>
  <c r="Q101" i="10"/>
  <c r="Q121" i="9"/>
  <c r="AA167" i="9"/>
  <c r="Q196" i="10"/>
  <c r="Q29" i="11"/>
  <c r="Q116" i="11"/>
  <c r="AA121" i="9"/>
  <c r="AA140" i="10"/>
  <c r="AA92" i="11"/>
  <c r="AA116" i="11"/>
  <c r="Q166" i="9"/>
  <c r="AA137" i="9"/>
  <c r="Q15" i="11"/>
  <c r="Q20" i="11"/>
  <c r="Q16" i="11"/>
  <c r="Q26" i="11"/>
  <c r="Q200" i="10"/>
  <c r="AA77" i="11"/>
  <c r="Q114" i="9"/>
  <c r="Q195" i="10"/>
  <c r="Q167" i="10"/>
  <c r="Q19" i="10"/>
  <c r="Q93" i="11"/>
  <c r="Q42" i="11"/>
  <c r="Q126" i="10"/>
  <c r="Q148" i="9"/>
  <c r="AA93" i="11"/>
  <c r="Q139" i="9"/>
  <c r="Z93" i="11"/>
  <c r="Z110" i="11"/>
  <c r="P67" i="10"/>
  <c r="S167" i="9"/>
  <c r="I168" i="10"/>
  <c r="I120" i="11"/>
  <c r="S106" i="11"/>
  <c r="I137" i="9"/>
  <c r="I45" i="11"/>
  <c r="S93" i="1"/>
  <c r="S121" i="11" s="1"/>
  <c r="S147" i="9"/>
  <c r="I167" i="9"/>
  <c r="I39" i="10"/>
  <c r="K21" i="10"/>
  <c r="K200" i="10"/>
  <c r="U200" i="10"/>
  <c r="U17" i="11"/>
  <c r="U76" i="11"/>
  <c r="K115" i="9"/>
  <c r="K139" i="10"/>
  <c r="K138" i="10"/>
  <c r="K170" i="11"/>
  <c r="U139" i="10"/>
  <c r="K128" i="10"/>
  <c r="K182" i="11"/>
  <c r="K12" i="11"/>
  <c r="K25" i="11"/>
  <c r="K103" i="11"/>
  <c r="K116" i="9"/>
  <c r="K76" i="11"/>
  <c r="K173" i="11"/>
  <c r="K44" i="11"/>
  <c r="K139" i="9"/>
  <c r="U168" i="9"/>
  <c r="K127" i="10"/>
  <c r="U113" i="9"/>
  <c r="K171" i="11"/>
  <c r="U86" i="11"/>
  <c r="K197" i="10"/>
  <c r="K122" i="11"/>
  <c r="U30" i="11"/>
  <c r="K17" i="11"/>
  <c r="I112" i="11"/>
  <c r="S29" i="11"/>
  <c r="I196" i="10"/>
  <c r="I96" i="10"/>
  <c r="I19" i="10"/>
  <c r="S196" i="10"/>
  <c r="I101" i="10"/>
  <c r="I93" i="11"/>
  <c r="I121" i="11"/>
  <c r="S168" i="10"/>
  <c r="S137" i="9"/>
  <c r="R91" i="1"/>
  <c r="R81" i="9" s="1"/>
  <c r="S115" i="11"/>
  <c r="I18" i="10"/>
  <c r="I78" i="11"/>
  <c r="I98" i="11"/>
  <c r="S158" i="10"/>
  <c r="S92" i="1"/>
  <c r="S177" i="11" s="1"/>
  <c r="I147" i="9"/>
  <c r="I106" i="11"/>
  <c r="S105" i="11"/>
  <c r="I119" i="9"/>
  <c r="I29" i="11"/>
  <c r="I16" i="11"/>
  <c r="I28" i="11"/>
  <c r="I23" i="10"/>
  <c r="I123" i="9"/>
  <c r="I46" i="11"/>
  <c r="I158" i="10"/>
  <c r="I105" i="11"/>
  <c r="Z98" i="1"/>
  <c r="Z30" i="11"/>
  <c r="Z168" i="9"/>
  <c r="P13" i="11"/>
  <c r="Z33" i="11"/>
  <c r="P196" i="10"/>
  <c r="P37" i="10"/>
  <c r="P16" i="11"/>
  <c r="P33" i="11"/>
  <c r="Z14" i="10"/>
  <c r="P137" i="9"/>
  <c r="P34" i="11"/>
  <c r="P141" i="9"/>
  <c r="P32" i="11"/>
  <c r="P27" i="11"/>
  <c r="P43" i="11"/>
  <c r="P14" i="10"/>
  <c r="Z167" i="9"/>
  <c r="Z37" i="10"/>
  <c r="Z15" i="10"/>
  <c r="P169" i="9"/>
  <c r="Z137" i="9"/>
  <c r="P38" i="10"/>
  <c r="P20" i="10"/>
  <c r="P23" i="11"/>
  <c r="P18" i="11"/>
  <c r="Z29" i="11"/>
  <c r="P41" i="11"/>
  <c r="Z18" i="11"/>
  <c r="Z16" i="11"/>
  <c r="Z32" i="11"/>
  <c r="Z141" i="9"/>
  <c r="P30" i="11"/>
  <c r="P35" i="11"/>
  <c r="P31" i="11"/>
  <c r="P45" i="11"/>
  <c r="P168" i="9"/>
  <c r="P158" i="10"/>
  <c r="P15" i="10"/>
  <c r="P101" i="10"/>
  <c r="P93" i="11"/>
  <c r="N148" i="9"/>
  <c r="X79" i="11"/>
  <c r="N169" i="10"/>
  <c r="X148" i="9"/>
  <c r="N79" i="11"/>
  <c r="X169" i="10"/>
  <c r="X137" i="9"/>
  <c r="N35" i="11"/>
  <c r="N36" i="10"/>
  <c r="X118" i="11"/>
  <c r="N53" i="10"/>
  <c r="N101" i="11"/>
  <c r="N19" i="11"/>
  <c r="X21" i="10"/>
  <c r="X94" i="1"/>
  <c r="X44" i="11" s="1"/>
  <c r="N118" i="11"/>
  <c r="N21" i="10"/>
  <c r="X16" i="10"/>
  <c r="N24" i="10"/>
  <c r="X101" i="11"/>
  <c r="N18" i="11"/>
  <c r="X36" i="10"/>
  <c r="N16" i="10"/>
  <c r="N22" i="11"/>
  <c r="X136" i="10"/>
  <c r="N41" i="11"/>
  <c r="P88" i="11"/>
  <c r="Z116" i="11"/>
  <c r="P97" i="11"/>
  <c r="P108" i="11"/>
  <c r="P114" i="9"/>
  <c r="P34" i="10"/>
  <c r="P116" i="11"/>
  <c r="Z111" i="11"/>
  <c r="Z88" i="11"/>
  <c r="P94" i="11"/>
  <c r="P95" i="10"/>
  <c r="P96" i="11"/>
  <c r="Z136" i="10"/>
  <c r="P111" i="11"/>
  <c r="Z94" i="11"/>
  <c r="P110" i="11"/>
  <c r="W111" i="11"/>
  <c r="W95" i="10"/>
  <c r="M111" i="11"/>
  <c r="R71" i="1"/>
  <c r="L88" i="11"/>
  <c r="L79" i="11"/>
  <c r="L23" i="10"/>
  <c r="L36" i="10"/>
  <c r="L185" i="11"/>
  <c r="L172" i="11"/>
  <c r="V153" i="9"/>
  <c r="J138" i="10"/>
  <c r="T114" i="9"/>
  <c r="J35" i="10"/>
  <c r="J183" i="11"/>
  <c r="T94" i="1"/>
  <c r="T44" i="11" s="1"/>
  <c r="T118" i="9"/>
  <c r="T137" i="10"/>
  <c r="T140" i="9"/>
  <c r="J197" i="10"/>
  <c r="T154" i="9"/>
  <c r="J44" i="11"/>
  <c r="J114" i="9"/>
  <c r="J87" i="11"/>
  <c r="J177" i="11"/>
  <c r="T30" i="11"/>
  <c r="T138" i="10"/>
  <c r="J137" i="10"/>
  <c r="T197" i="10"/>
  <c r="T117" i="9"/>
  <c r="J99" i="11"/>
  <c r="T100" i="11"/>
  <c r="J118" i="9"/>
  <c r="J102" i="11"/>
  <c r="I115" i="9"/>
  <c r="S115" i="9"/>
  <c r="I177" i="10"/>
  <c r="S139" i="10"/>
  <c r="S138" i="10"/>
  <c r="S12" i="11"/>
  <c r="S20" i="11"/>
  <c r="I126" i="10"/>
  <c r="I20" i="11"/>
  <c r="I24" i="10"/>
  <c r="S76" i="11"/>
  <c r="I116" i="9"/>
  <c r="I24" i="11"/>
  <c r="I18" i="11"/>
  <c r="W200" i="10"/>
  <c r="S200" i="10"/>
  <c r="T171" i="9"/>
  <c r="T45" i="11"/>
  <c r="W171" i="9"/>
  <c r="S171" i="9"/>
  <c r="S23" i="10"/>
  <c r="W40" i="11"/>
  <c r="AA174" i="11"/>
  <c r="S141" i="10"/>
  <c r="V199" i="10"/>
  <c r="W169" i="9"/>
  <c r="W29" i="11"/>
  <c r="W167" i="9"/>
  <c r="Z82" i="1"/>
  <c r="P39" i="11"/>
  <c r="V70" i="1"/>
  <c r="V33" i="11" s="1"/>
  <c r="L37" i="10"/>
  <c r="U68" i="1"/>
  <c r="K20" i="10"/>
  <c r="K31" i="11"/>
  <c r="AA61" i="1"/>
  <c r="Q78" i="11"/>
  <c r="Q168" i="10"/>
  <c r="X41" i="1"/>
  <c r="N139" i="9"/>
  <c r="P16" i="10"/>
  <c r="V24" i="1"/>
  <c r="L18" i="11"/>
  <c r="L15" i="10"/>
  <c r="U15" i="1"/>
  <c r="K13" i="11"/>
  <c r="K14" i="10"/>
  <c r="AA72" i="1"/>
  <c r="Q115" i="11"/>
  <c r="Q39" i="10"/>
  <c r="U64" i="1"/>
  <c r="U79" i="9" s="1"/>
  <c r="K100" i="10"/>
  <c r="K113" i="11"/>
  <c r="T57" i="1"/>
  <c r="J73" i="10"/>
  <c r="J108" i="11"/>
  <c r="AA53" i="1"/>
  <c r="AA119" i="9" s="1"/>
  <c r="P19" i="10"/>
  <c r="Z37" i="1"/>
  <c r="P98" i="11"/>
  <c r="L54" i="10"/>
  <c r="U81" i="1"/>
  <c r="K38" i="11"/>
  <c r="U80" i="1"/>
  <c r="K37" i="11"/>
  <c r="U79" i="1"/>
  <c r="K174" i="11"/>
  <c r="K22" i="10"/>
  <c r="L21" i="10"/>
  <c r="V76" i="1"/>
  <c r="L141" i="10"/>
  <c r="L122" i="9"/>
  <c r="L117" i="11"/>
  <c r="W199" i="10"/>
  <c r="W170" i="9"/>
  <c r="X198" i="10"/>
  <c r="X35" i="11"/>
  <c r="W38" i="10"/>
  <c r="W141" i="9"/>
  <c r="X67" i="1"/>
  <c r="N197" i="10"/>
  <c r="N168" i="9"/>
  <c r="Y66" i="1"/>
  <c r="O196" i="10"/>
  <c r="O29" i="11"/>
  <c r="O167" i="9"/>
  <c r="U58" i="1"/>
  <c r="K79" i="10"/>
  <c r="K109" i="11"/>
  <c r="U56" i="1"/>
  <c r="K183" i="11"/>
  <c r="K154" i="9"/>
  <c r="K178" i="10"/>
  <c r="T55" i="1"/>
  <c r="T177" i="10" s="1"/>
  <c r="J182" i="11"/>
  <c r="R55" i="1"/>
  <c r="R182" i="11" s="1"/>
  <c r="J153" i="9"/>
  <c r="J177" i="10"/>
  <c r="T54" i="1"/>
  <c r="T107" i="11" s="1"/>
  <c r="J107" i="11"/>
  <c r="R54" i="1"/>
  <c r="R107" i="11" s="1"/>
  <c r="J120" i="9"/>
  <c r="T52" i="1"/>
  <c r="J173" i="11"/>
  <c r="J129" i="10"/>
  <c r="R52" i="1"/>
  <c r="T51" i="1"/>
  <c r="J128" i="10"/>
  <c r="J172" i="11"/>
  <c r="U46" i="1"/>
  <c r="K27" i="11"/>
  <c r="K140" i="9"/>
  <c r="U45" i="1"/>
  <c r="K118" i="9"/>
  <c r="K102" i="11"/>
  <c r="U43" i="1"/>
  <c r="K100" i="11"/>
  <c r="U42" i="1"/>
  <c r="K99" i="11"/>
  <c r="K117" i="9"/>
  <c r="T40" i="1"/>
  <c r="J76" i="11"/>
  <c r="T39" i="1"/>
  <c r="J75" i="11"/>
  <c r="T38" i="1"/>
  <c r="T25" i="11" s="1"/>
  <c r="J25" i="11"/>
  <c r="T36" i="1"/>
  <c r="J24" i="11"/>
  <c r="T35" i="1"/>
  <c r="T97" i="11" s="1"/>
  <c r="J97" i="11"/>
  <c r="U33" i="1"/>
  <c r="K23" i="11"/>
  <c r="V32" i="1"/>
  <c r="L95" i="11"/>
  <c r="X30" i="1"/>
  <c r="N94" i="11"/>
  <c r="Z28" i="1"/>
  <c r="P92" i="11"/>
  <c r="AA27" i="1"/>
  <c r="Q21" i="11"/>
  <c r="Q17" i="10"/>
  <c r="S27" i="1"/>
  <c r="I21" i="11"/>
  <c r="I17" i="10"/>
  <c r="T26" i="1"/>
  <c r="J20" i="11"/>
  <c r="U22" i="1"/>
  <c r="K90" i="11"/>
  <c r="K35" i="10"/>
  <c r="V21" i="1"/>
  <c r="V17" i="11" s="1"/>
  <c r="L17" i="11"/>
  <c r="L159" i="10"/>
  <c r="L138" i="9"/>
  <c r="X19" i="1"/>
  <c r="N34" i="10"/>
  <c r="N88" i="11"/>
  <c r="Y16" i="11"/>
  <c r="Y137" i="9"/>
  <c r="Y158" i="10"/>
  <c r="Z17" i="1"/>
  <c r="P15" i="11"/>
  <c r="P166" i="9"/>
  <c r="P195" i="10"/>
  <c r="AA16" i="1"/>
  <c r="AA165" i="9" s="1"/>
  <c r="Q14" i="11"/>
  <c r="Q194" i="10"/>
  <c r="S16" i="1"/>
  <c r="S165" i="9" s="1"/>
  <c r="I165" i="9"/>
  <c r="I194" i="10"/>
  <c r="S14" i="1"/>
  <c r="I127" i="10"/>
  <c r="I171" i="11"/>
  <c r="T13" i="1"/>
  <c r="T166" i="1" s="1"/>
  <c r="J126" i="10"/>
  <c r="J170" i="11"/>
  <c r="T12" i="1"/>
  <c r="J139" i="10"/>
  <c r="J12" i="11"/>
  <c r="J116" i="9"/>
  <c r="U10" i="1"/>
  <c r="U114" i="9" s="1"/>
  <c r="K87" i="11"/>
  <c r="K137" i="10"/>
  <c r="K114" i="9"/>
  <c r="V86" i="11"/>
  <c r="V113" i="9"/>
  <c r="P120" i="11"/>
  <c r="W44" i="11"/>
  <c r="W57" i="1"/>
  <c r="M108" i="11"/>
  <c r="M73" i="10"/>
  <c r="R96" i="1"/>
  <c r="R200" i="10" s="1"/>
  <c r="V185" i="11"/>
  <c r="Q46" i="11"/>
  <c r="L45" i="11"/>
  <c r="P200" i="10"/>
  <c r="M121" i="11"/>
  <c r="Z91" i="1"/>
  <c r="Y116" i="11"/>
  <c r="Q147" i="9"/>
  <c r="Q87" i="11"/>
  <c r="U82" i="1"/>
  <c r="U39" i="11" s="1"/>
  <c r="T70" i="1"/>
  <c r="J37" i="10"/>
  <c r="J33" i="11"/>
  <c r="S68" i="1"/>
  <c r="S20" i="10" s="1"/>
  <c r="I20" i="10"/>
  <c r="Z49" i="1"/>
  <c r="P18" i="10"/>
  <c r="V41" i="1"/>
  <c r="L26" i="11"/>
  <c r="L139" i="9"/>
  <c r="U25" i="1"/>
  <c r="K19" i="11"/>
  <c r="T24" i="1"/>
  <c r="J18" i="11"/>
  <c r="J15" i="10"/>
  <c r="S15" i="1"/>
  <c r="I14" i="10"/>
  <c r="I13" i="11"/>
  <c r="V65" i="1"/>
  <c r="L140" i="10"/>
  <c r="L121" i="9"/>
  <c r="L114" i="11"/>
  <c r="U62" i="1"/>
  <c r="U77" i="9" s="1"/>
  <c r="K95" i="10"/>
  <c r="K111" i="11"/>
  <c r="AA57" i="1"/>
  <c r="Q108" i="11"/>
  <c r="X50" i="1"/>
  <c r="N19" i="10"/>
  <c r="N105" i="11"/>
  <c r="T48" i="1"/>
  <c r="J104" i="11"/>
  <c r="Z47" i="1"/>
  <c r="P103" i="11"/>
  <c r="U34" i="1"/>
  <c r="K96" i="11"/>
  <c r="T23" i="1"/>
  <c r="J91" i="11"/>
  <c r="J54" i="10"/>
  <c r="V90" i="1"/>
  <c r="V88" i="1"/>
  <c r="L41" i="11"/>
  <c r="S85" i="1"/>
  <c r="S84" i="1"/>
  <c r="I176" i="11"/>
  <c r="S81" i="1"/>
  <c r="I38" i="11"/>
  <c r="S80" i="1"/>
  <c r="I37" i="11"/>
  <c r="S79" i="1"/>
  <c r="S78" i="1"/>
  <c r="I119" i="11"/>
  <c r="T77" i="1"/>
  <c r="J118" i="11"/>
  <c r="T76" i="1"/>
  <c r="J141" i="10"/>
  <c r="J117" i="11"/>
  <c r="U75" i="1"/>
  <c r="K36" i="11"/>
  <c r="K199" i="10"/>
  <c r="V74" i="1"/>
  <c r="L35" i="11"/>
  <c r="L198" i="10"/>
  <c r="U73" i="1"/>
  <c r="U80" i="9" s="1"/>
  <c r="K116" i="11"/>
  <c r="U71" i="1"/>
  <c r="K38" i="10"/>
  <c r="K34" i="11"/>
  <c r="U69" i="1"/>
  <c r="K32" i="11"/>
  <c r="K141" i="9"/>
  <c r="V67" i="1"/>
  <c r="L30" i="11"/>
  <c r="U60" i="1"/>
  <c r="K167" i="10"/>
  <c r="K77" i="11"/>
  <c r="K146" i="9"/>
  <c r="T59" i="1"/>
  <c r="J67" i="10"/>
  <c r="J110" i="11"/>
  <c r="S58" i="1"/>
  <c r="S70" i="9" s="1"/>
  <c r="I109" i="11"/>
  <c r="S56" i="1"/>
  <c r="S178" i="10" s="1"/>
  <c r="S180" i="10" s="1"/>
  <c r="I183" i="11"/>
  <c r="I178" i="10"/>
  <c r="I154" i="9"/>
  <c r="AA54" i="1"/>
  <c r="Q107" i="11"/>
  <c r="Q120" i="9"/>
  <c r="AA52" i="1"/>
  <c r="Q129" i="10"/>
  <c r="Q173" i="11"/>
  <c r="AA51" i="1"/>
  <c r="AA104" i="9" s="1"/>
  <c r="Q128" i="10"/>
  <c r="AA46" i="1"/>
  <c r="AA140" i="9" s="1"/>
  <c r="Q140" i="9"/>
  <c r="Q27" i="11"/>
  <c r="S46" i="1"/>
  <c r="S27" i="11" s="1"/>
  <c r="I27" i="11"/>
  <c r="I140" i="9"/>
  <c r="S45" i="1"/>
  <c r="S102" i="11" s="1"/>
  <c r="I102" i="11"/>
  <c r="I118" i="9"/>
  <c r="T44" i="1"/>
  <c r="T36" i="10" s="1"/>
  <c r="J101" i="11"/>
  <c r="J36" i="10"/>
  <c r="S42" i="1"/>
  <c r="S99" i="11" s="1"/>
  <c r="R42" i="1"/>
  <c r="R117" i="9" s="1"/>
  <c r="I99" i="11"/>
  <c r="AA39" i="1"/>
  <c r="Q75" i="11"/>
  <c r="AA38" i="1"/>
  <c r="Q25" i="11"/>
  <c r="AA35" i="1"/>
  <c r="Q97" i="11"/>
  <c r="V30" i="1"/>
  <c r="L94" i="11"/>
  <c r="Z26" i="1"/>
  <c r="P20" i="11"/>
  <c r="Q35" i="10"/>
  <c r="I35" i="10"/>
  <c r="T21" i="1"/>
  <c r="J159" i="10"/>
  <c r="K53" i="10"/>
  <c r="V19" i="1"/>
  <c r="V88" i="11" s="1"/>
  <c r="L34" i="10"/>
  <c r="X195" i="10"/>
  <c r="X166" i="9"/>
  <c r="Z14" i="1"/>
  <c r="P127" i="10"/>
  <c r="P171" i="11"/>
  <c r="AA12" i="1"/>
  <c r="AA12" i="11" s="1"/>
  <c r="Q12" i="11"/>
  <c r="Q116" i="9"/>
  <c r="AA11" i="1"/>
  <c r="Q138" i="10"/>
  <c r="Q115" i="9"/>
  <c r="Q11" i="11"/>
  <c r="AA87" i="11"/>
  <c r="AA137" i="10"/>
  <c r="S10" i="1"/>
  <c r="S114" i="9" s="1"/>
  <c r="R10" i="1"/>
  <c r="R87" i="11" s="1"/>
  <c r="I87" i="11"/>
  <c r="I114" i="9"/>
  <c r="I137" i="10"/>
  <c r="T113" i="9"/>
  <c r="T136" i="10"/>
  <c r="R94" i="1"/>
  <c r="R24" i="10" s="1"/>
  <c r="I44" i="11"/>
  <c r="S94" i="1"/>
  <c r="S24" i="10" s="1"/>
  <c r="X91" i="1"/>
  <c r="X81" i="9" s="1"/>
  <c r="Z61" i="1"/>
  <c r="P168" i="10"/>
  <c r="P78" i="11"/>
  <c r="W59" i="1"/>
  <c r="W110" i="11" s="1"/>
  <c r="M110" i="11"/>
  <c r="M67" i="10"/>
  <c r="X57" i="1"/>
  <c r="X66" i="9" s="1"/>
  <c r="N108" i="11"/>
  <c r="AA97" i="1"/>
  <c r="AA46" i="11" s="1"/>
  <c r="I171" i="9"/>
  <c r="R51" i="1"/>
  <c r="N121" i="11"/>
  <c r="N177" i="11"/>
  <c r="X15" i="11"/>
  <c r="N120" i="11"/>
  <c r="U94" i="1"/>
  <c r="Y86" i="11"/>
  <c r="Y41" i="11"/>
  <c r="I14" i="11"/>
  <c r="I31" i="11"/>
  <c r="P28" i="11"/>
  <c r="I184" i="11"/>
  <c r="W96" i="11"/>
  <c r="Z76" i="1"/>
  <c r="Z141" i="10" s="1"/>
  <c r="P141" i="10"/>
  <c r="P122" i="9"/>
  <c r="S198" i="10"/>
  <c r="S35" i="11"/>
  <c r="T66" i="1"/>
  <c r="J196" i="10"/>
  <c r="J167" i="9"/>
  <c r="W182" i="11"/>
  <c r="W153" i="9"/>
  <c r="W156" i="9" s="1"/>
  <c r="W173" i="11"/>
  <c r="Z43" i="1"/>
  <c r="Z62" i="9" s="1"/>
  <c r="W76" i="11"/>
  <c r="W97" i="11"/>
  <c r="U28" i="1"/>
  <c r="U92" i="11" s="1"/>
  <c r="K92" i="11"/>
  <c r="Y159" i="10"/>
  <c r="Y138" i="9"/>
  <c r="AA19" i="1"/>
  <c r="AA88" i="11" s="1"/>
  <c r="Q88" i="11"/>
  <c r="Q34" i="10"/>
  <c r="S19" i="1"/>
  <c r="I88" i="11"/>
  <c r="I34" i="10"/>
  <c r="T18" i="1"/>
  <c r="R18" i="1"/>
  <c r="R137" i="9" s="1"/>
  <c r="J16" i="11"/>
  <c r="J137" i="9"/>
  <c r="V16" i="1"/>
  <c r="V14" i="11" s="1"/>
  <c r="L14" i="11"/>
  <c r="W170" i="11"/>
  <c r="X137" i="10"/>
  <c r="X114" i="9"/>
  <c r="X123" i="9"/>
  <c r="P23" i="10"/>
  <c r="Q177" i="11"/>
  <c r="K121" i="11"/>
  <c r="P44" i="11"/>
  <c r="Y102" i="11"/>
  <c r="W34" i="11"/>
  <c r="W36" i="11"/>
  <c r="K24" i="10"/>
  <c r="W20" i="11"/>
  <c r="S94" i="11"/>
  <c r="T115" i="9"/>
  <c r="J115" i="9"/>
  <c r="J17" i="11"/>
  <c r="J11" i="11"/>
  <c r="Z75" i="1"/>
  <c r="Z199" i="10" s="1"/>
  <c r="P199" i="10"/>
  <c r="AA74" i="1"/>
  <c r="Q35" i="11"/>
  <c r="Q198" i="10"/>
  <c r="AA71" i="1"/>
  <c r="Q34" i="11"/>
  <c r="Q38" i="10"/>
  <c r="AA69" i="1"/>
  <c r="Q32" i="11"/>
  <c r="Q141" i="9"/>
  <c r="S67" i="1"/>
  <c r="I30" i="11"/>
  <c r="X178" i="10"/>
  <c r="W107" i="11"/>
  <c r="W120" i="9"/>
  <c r="X46" i="1"/>
  <c r="N27" i="11"/>
  <c r="N140" i="9"/>
  <c r="Y101" i="11"/>
  <c r="Y36" i="10"/>
  <c r="Y117" i="9"/>
  <c r="Z31" i="1"/>
  <c r="T29" i="1"/>
  <c r="V27" i="1"/>
  <c r="X22" i="1"/>
  <c r="X35" i="10" s="1"/>
  <c r="Z20" i="1"/>
  <c r="P53" i="10"/>
  <c r="V127" i="10"/>
  <c r="W116" i="9"/>
  <c r="W139" i="10"/>
  <c r="W138" i="10"/>
  <c r="J101" i="10"/>
  <c r="N46" i="11"/>
  <c r="I185" i="11"/>
  <c r="T123" i="9"/>
  <c r="W93" i="1"/>
  <c r="W121" i="11" s="1"/>
  <c r="P24" i="10"/>
  <c r="X23" i="11"/>
  <c r="W32" i="11"/>
  <c r="Y99" i="11"/>
  <c r="Y43" i="11"/>
  <c r="P147" i="9"/>
  <c r="L168" i="9"/>
  <c r="L169" i="9"/>
  <c r="L197" i="10"/>
  <c r="J158" i="10"/>
  <c r="K39" i="11"/>
  <c r="X154" i="9"/>
  <c r="X38" i="1"/>
  <c r="N25" i="11"/>
  <c r="W28" i="11"/>
  <c r="W37" i="10"/>
  <c r="X71" i="1"/>
  <c r="N38" i="10"/>
  <c r="J30" i="11"/>
  <c r="Z113" i="9"/>
  <c r="S82" i="1"/>
  <c r="S39" i="11" s="1"/>
  <c r="I39" i="11"/>
  <c r="AA70" i="1"/>
  <c r="Q33" i="11"/>
  <c r="V61" i="1"/>
  <c r="L168" i="10"/>
  <c r="L78" i="11"/>
  <c r="U49" i="1"/>
  <c r="U28" i="11" s="1"/>
  <c r="K18" i="10"/>
  <c r="T41" i="1"/>
  <c r="J26" i="11"/>
  <c r="V72" i="1"/>
  <c r="L115" i="11"/>
  <c r="T65" i="1"/>
  <c r="J114" i="11"/>
  <c r="Z64" i="1"/>
  <c r="P113" i="11"/>
  <c r="P100" i="10"/>
  <c r="V53" i="1"/>
  <c r="V106" i="11" s="1"/>
  <c r="L106" i="11"/>
  <c r="U37" i="1"/>
  <c r="K98" i="11"/>
  <c r="Z81" i="1"/>
  <c r="Z38" i="11" s="1"/>
  <c r="Z80" i="1"/>
  <c r="Z79" i="1"/>
  <c r="P174" i="11"/>
  <c r="AA76" i="1"/>
  <c r="Q117" i="11"/>
  <c r="Q141" i="10"/>
  <c r="Q122" i="9"/>
  <c r="AA75" i="1"/>
  <c r="Q36" i="11"/>
  <c r="S75" i="1"/>
  <c r="I36" i="11"/>
  <c r="T74" i="1"/>
  <c r="J35" i="11"/>
  <c r="S69" i="1"/>
  <c r="I32" i="11"/>
  <c r="U66" i="1"/>
  <c r="K29" i="11"/>
  <c r="K196" i="10"/>
  <c r="S60" i="1"/>
  <c r="I167" i="10"/>
  <c r="I77" i="11"/>
  <c r="Y153" i="9"/>
  <c r="Z45" i="1"/>
  <c r="AA43" i="1"/>
  <c r="AA62" i="9" s="1"/>
  <c r="Q100" i="11"/>
  <c r="Z42" i="1"/>
  <c r="P99" i="11"/>
  <c r="Z32" i="1"/>
  <c r="P95" i="11"/>
  <c r="AA31" i="1"/>
  <c r="Q22" i="11"/>
  <c r="S31" i="1"/>
  <c r="I22" i="11"/>
  <c r="T30" i="1"/>
  <c r="T94" i="11" s="1"/>
  <c r="J94" i="11"/>
  <c r="U29" i="1"/>
  <c r="K93" i="11"/>
  <c r="Z21" i="1"/>
  <c r="Z17" i="11" s="1"/>
  <c r="P17" i="11"/>
  <c r="AA20" i="1"/>
  <c r="Q53" i="10"/>
  <c r="Q89" i="11"/>
  <c r="S20" i="1"/>
  <c r="I89" i="11"/>
  <c r="T19" i="1"/>
  <c r="J34" i="10"/>
  <c r="U18" i="1"/>
  <c r="K16" i="11"/>
  <c r="K137" i="9"/>
  <c r="W194" i="10"/>
  <c r="W165" i="9"/>
  <c r="W181" i="9" s="1"/>
  <c r="W171" i="11"/>
  <c r="X177" i="10"/>
  <c r="X153" i="9"/>
  <c r="Z60" i="1"/>
  <c r="Z146" i="9" s="1"/>
  <c r="P77" i="11"/>
  <c r="W63" i="1"/>
  <c r="W78" i="9" s="1"/>
  <c r="M112" i="11"/>
  <c r="M96" i="10"/>
  <c r="X59" i="1"/>
  <c r="X67" i="10" s="1"/>
  <c r="N67" i="10"/>
  <c r="I170" i="9"/>
  <c r="L166" i="9"/>
  <c r="I146" i="9"/>
  <c r="J198" i="10"/>
  <c r="Q79" i="10"/>
  <c r="P22" i="10"/>
  <c r="I16" i="10"/>
  <c r="Q15" i="10"/>
  <c r="X52" i="1"/>
  <c r="X105" i="9" s="1"/>
  <c r="N173" i="11"/>
  <c r="N129" i="10"/>
  <c r="X37" i="1"/>
  <c r="X98" i="11" s="1"/>
  <c r="N98" i="11"/>
  <c r="L147" i="9"/>
  <c r="P117" i="9"/>
  <c r="L119" i="9"/>
  <c r="L195" i="10"/>
  <c r="P167" i="10"/>
  <c r="L39" i="10"/>
  <c r="P102" i="11"/>
  <c r="P38" i="11"/>
  <c r="X53" i="1"/>
  <c r="N106" i="11"/>
  <c r="N119" i="9"/>
  <c r="Y40" i="1"/>
  <c r="Y76" i="11" s="1"/>
  <c r="O76" i="11"/>
  <c r="T82" i="1"/>
  <c r="S70" i="1"/>
  <c r="I33" i="11"/>
  <c r="AA68" i="1"/>
  <c r="Q31" i="11"/>
  <c r="V49" i="1"/>
  <c r="L28" i="11"/>
  <c r="L18" i="10"/>
  <c r="U41" i="1"/>
  <c r="K26" i="11"/>
  <c r="U65" i="1"/>
  <c r="U114" i="11" s="1"/>
  <c r="K114" i="11"/>
  <c r="T62" i="1"/>
  <c r="T77" i="9" s="1"/>
  <c r="J95" i="10"/>
  <c r="J111" i="11"/>
  <c r="Z57" i="1"/>
  <c r="Z66" i="9" s="1"/>
  <c r="P73" i="10"/>
  <c r="S48" i="1"/>
  <c r="I104" i="11"/>
  <c r="V37" i="1"/>
  <c r="U88" i="1"/>
  <c r="AA84" i="1"/>
  <c r="AA83" i="1"/>
  <c r="Q175" i="11"/>
  <c r="AA80" i="1"/>
  <c r="Q37" i="11"/>
  <c r="AA77" i="1"/>
  <c r="Q118" i="11"/>
  <c r="S77" i="1"/>
  <c r="I118" i="11"/>
  <c r="I21" i="10"/>
  <c r="T75" i="1"/>
  <c r="J36" i="11"/>
  <c r="U74" i="1"/>
  <c r="K198" i="10"/>
  <c r="T73" i="1"/>
  <c r="T80" i="9" s="1"/>
  <c r="J116" i="11"/>
  <c r="T141" i="9"/>
  <c r="V66" i="1"/>
  <c r="L29" i="11"/>
  <c r="Z54" i="1"/>
  <c r="P107" i="11"/>
  <c r="Z52" i="1"/>
  <c r="P173" i="11"/>
  <c r="Z51" i="1"/>
  <c r="Z104" i="9" s="1"/>
  <c r="P128" i="10"/>
  <c r="S44" i="1"/>
  <c r="I36" i="10"/>
  <c r="AA42" i="1"/>
  <c r="Z38" i="1"/>
  <c r="Z36" i="1"/>
  <c r="P24" i="11"/>
  <c r="Z35" i="1"/>
  <c r="U30" i="1"/>
  <c r="V29" i="1"/>
  <c r="L93" i="11"/>
  <c r="X27" i="1"/>
  <c r="N21" i="11"/>
  <c r="Z22" i="1"/>
  <c r="P35" i="10"/>
  <c r="AA21" i="1"/>
  <c r="AA17" i="11" s="1"/>
  <c r="Q159" i="10"/>
  <c r="V18" i="1"/>
  <c r="L16" i="11"/>
  <c r="L158" i="10"/>
  <c r="Z12" i="1"/>
  <c r="P12" i="11"/>
  <c r="Z10" i="1"/>
  <c r="Z137" i="10" s="1"/>
  <c r="P87" i="11"/>
  <c r="S113" i="9"/>
  <c r="S136" i="10"/>
  <c r="X58" i="1"/>
  <c r="N109" i="11"/>
  <c r="N79" i="10"/>
  <c r="J19" i="11"/>
  <c r="H170" i="10"/>
  <c r="T77" i="11"/>
  <c r="X167" i="10"/>
  <c r="T167" i="10"/>
  <c r="X146" i="9"/>
  <c r="X77" i="11"/>
  <c r="V110" i="11"/>
  <c r="AA154" i="9"/>
  <c r="X183" i="11"/>
  <c r="AA183" i="11"/>
  <c r="Y154" i="9"/>
  <c r="Z177" i="10"/>
  <c r="W177" i="10"/>
  <c r="W180" i="10" s="1"/>
  <c r="Z153" i="9"/>
  <c r="Z182" i="11"/>
  <c r="Y120" i="9"/>
  <c r="S120" i="9"/>
  <c r="S107" i="11"/>
  <c r="S129" i="10"/>
  <c r="S173" i="11"/>
  <c r="W129" i="10"/>
  <c r="W172" i="11"/>
  <c r="S128" i="10"/>
  <c r="V172" i="11"/>
  <c r="V128" i="10"/>
  <c r="W128" i="10"/>
  <c r="T27" i="11"/>
  <c r="Z27" i="11"/>
  <c r="Z140" i="9"/>
  <c r="AA102" i="11"/>
  <c r="Y118" i="9"/>
  <c r="U101" i="11"/>
  <c r="AA139" i="9"/>
  <c r="AA26" i="11"/>
  <c r="X161" i="9"/>
  <c r="W75" i="11"/>
  <c r="Y25" i="11"/>
  <c r="Y97" i="11"/>
  <c r="Z23" i="11"/>
  <c r="T23" i="11"/>
  <c r="AA95" i="11"/>
  <c r="W94" i="11"/>
  <c r="X94" i="11"/>
  <c r="W93" i="11"/>
  <c r="Y93" i="11"/>
  <c r="X93" i="11"/>
  <c r="W92" i="11"/>
  <c r="AA20" i="11"/>
  <c r="S17" i="11"/>
  <c r="X138" i="9"/>
  <c r="W89" i="11"/>
  <c r="W137" i="9"/>
  <c r="W16" i="11"/>
  <c r="W14" i="11"/>
  <c r="X165" i="9"/>
  <c r="X14" i="11"/>
  <c r="AA170" i="11"/>
  <c r="W126" i="10"/>
  <c r="X170" i="11"/>
  <c r="Y115" i="9"/>
  <c r="Y11" i="11"/>
  <c r="AA114" i="9"/>
  <c r="Y87" i="11"/>
  <c r="Y114" i="9"/>
  <c r="S86" i="11"/>
  <c r="Y113" i="9"/>
  <c r="T86" i="11"/>
  <c r="P178" i="10"/>
  <c r="P154" i="9"/>
  <c r="R56" i="1"/>
  <c r="R183" i="11" s="1"/>
  <c r="P183" i="11"/>
  <c r="P17" i="10"/>
  <c r="P21" i="11"/>
  <c r="P170" i="9"/>
  <c r="P14" i="11"/>
  <c r="P22" i="11"/>
  <c r="R27" i="1"/>
  <c r="R21" i="11" s="1"/>
  <c r="P36" i="11"/>
  <c r="P100" i="11"/>
  <c r="P89" i="11"/>
  <c r="P117" i="11"/>
  <c r="N185" i="11"/>
  <c r="N26" i="11"/>
  <c r="N169" i="9"/>
  <c r="X169" i="9"/>
  <c r="N198" i="10"/>
  <c r="N20" i="11"/>
  <c r="N35" i="10"/>
  <c r="R87" i="1"/>
  <c r="N93" i="11"/>
  <c r="N90" i="11"/>
  <c r="X86" i="11"/>
  <c r="N43" i="11"/>
  <c r="N141" i="10"/>
  <c r="R45" i="1"/>
  <c r="R102" i="11" s="1"/>
  <c r="N102" i="11"/>
  <c r="N97" i="11"/>
  <c r="X113" i="9"/>
  <c r="X90" i="1"/>
  <c r="N118" i="9"/>
  <c r="N117" i="11"/>
  <c r="N38" i="11"/>
  <c r="V34" i="11"/>
  <c r="V170" i="9"/>
  <c r="L17" i="10"/>
  <c r="L53" i="10"/>
  <c r="L36" i="11"/>
  <c r="L89" i="11"/>
  <c r="L34" i="11"/>
  <c r="L22" i="11"/>
  <c r="V200" i="10"/>
  <c r="V89" i="11"/>
  <c r="V171" i="11"/>
  <c r="L170" i="9"/>
  <c r="L165" i="9"/>
  <c r="L141" i="9"/>
  <c r="L194" i="10"/>
  <c r="L38" i="10"/>
  <c r="R75" i="1"/>
  <c r="L32" i="11"/>
  <c r="V22" i="11"/>
  <c r="L199" i="10"/>
  <c r="L127" i="10"/>
  <c r="L171" i="11"/>
  <c r="L21" i="11"/>
  <c r="K122" i="9"/>
  <c r="U166" i="9"/>
  <c r="U138" i="9"/>
  <c r="K141" i="10"/>
  <c r="K36" i="10"/>
  <c r="R76" i="1"/>
  <c r="K118" i="11"/>
  <c r="K101" i="11"/>
  <c r="U195" i="10"/>
  <c r="U141" i="10"/>
  <c r="U118" i="11"/>
  <c r="AB9" i="1"/>
  <c r="K166" i="9"/>
  <c r="K159" i="10"/>
  <c r="R21" i="1"/>
  <c r="R159" i="10" s="1"/>
  <c r="U117" i="11"/>
  <c r="K138" i="9"/>
  <c r="K195" i="10"/>
  <c r="K15" i="11"/>
  <c r="K117" i="11"/>
  <c r="R77" i="1"/>
  <c r="R44" i="1"/>
  <c r="R36" i="10" s="1"/>
  <c r="K95" i="11"/>
  <c r="R113" i="9"/>
  <c r="R66" i="1"/>
  <c r="R196" i="10" s="1"/>
  <c r="J29" i="11"/>
  <c r="J93" i="11"/>
  <c r="J90" i="11"/>
  <c r="J23" i="11"/>
  <c r="T183" i="11"/>
  <c r="T178" i="10"/>
  <c r="R46" i="1"/>
  <c r="J27" i="11"/>
  <c r="J100" i="11"/>
  <c r="I169" i="9"/>
  <c r="I120" i="9"/>
  <c r="S169" i="9"/>
  <c r="S161" i="9"/>
  <c r="I138" i="10"/>
  <c r="I128" i="10"/>
  <c r="R26" i="1"/>
  <c r="I75" i="11"/>
  <c r="I97" i="11"/>
  <c r="I12" i="11"/>
  <c r="I25" i="11"/>
  <c r="R11" i="1"/>
  <c r="R115" i="9" s="1"/>
  <c r="I172" i="11"/>
  <c r="I94" i="11"/>
  <c r="I198" i="10"/>
  <c r="I139" i="10"/>
  <c r="I129" i="10"/>
  <c r="I182" i="11"/>
  <c r="I107" i="11"/>
  <c r="I173" i="11"/>
  <c r="R13" i="1"/>
  <c r="R102" i="9" s="1"/>
  <c r="I168" i="9"/>
  <c r="I197" i="10"/>
  <c r="I35" i="11"/>
  <c r="I76" i="11"/>
  <c r="R39" i="1"/>
  <c r="R35" i="1"/>
  <c r="I170" i="11"/>
  <c r="S75" i="11"/>
  <c r="X87" i="1"/>
  <c r="AA82" i="1"/>
  <c r="Q39" i="11"/>
  <c r="T68" i="1"/>
  <c r="J31" i="11"/>
  <c r="J20" i="10"/>
  <c r="U61" i="1"/>
  <c r="K168" i="10"/>
  <c r="K147" i="9"/>
  <c r="K78" i="11"/>
  <c r="R61" i="1"/>
  <c r="Z41" i="1"/>
  <c r="P26" i="11"/>
  <c r="P139" i="9"/>
  <c r="V25" i="1"/>
  <c r="L19" i="11"/>
  <c r="L16" i="10"/>
  <c r="AA25" i="1"/>
  <c r="AA19" i="11" s="1"/>
  <c r="Q19" i="11"/>
  <c r="Q16" i="10"/>
  <c r="T15" i="1"/>
  <c r="T14" i="10" s="1"/>
  <c r="J13" i="11"/>
  <c r="J14" i="10"/>
  <c r="S65" i="1"/>
  <c r="I121" i="9"/>
  <c r="I114" i="11"/>
  <c r="I140" i="10"/>
  <c r="Z63" i="1"/>
  <c r="Z78" i="9" s="1"/>
  <c r="P96" i="10"/>
  <c r="P112" i="11"/>
  <c r="S57" i="1"/>
  <c r="S66" i="9" s="1"/>
  <c r="I73" i="10"/>
  <c r="I108" i="11"/>
  <c r="R57" i="1"/>
  <c r="R66" i="9" s="1"/>
  <c r="T50" i="1"/>
  <c r="J105" i="11"/>
  <c r="J19" i="10"/>
  <c r="Z48" i="1"/>
  <c r="Z65" i="9" s="1"/>
  <c r="P104" i="11"/>
  <c r="AA34" i="1"/>
  <c r="Q96" i="11"/>
  <c r="Z23" i="1"/>
  <c r="P91" i="11"/>
  <c r="P54" i="10"/>
  <c r="Y176" i="11"/>
  <c r="T84" i="1"/>
  <c r="J176" i="11"/>
  <c r="R84" i="1"/>
  <c r="T83" i="1"/>
  <c r="T175" i="11" s="1"/>
  <c r="J175" i="11"/>
  <c r="Y37" i="11"/>
  <c r="Y119" i="11"/>
  <c r="Y22" i="10"/>
  <c r="X147" i="9"/>
  <c r="X168" i="10"/>
  <c r="X78" i="11"/>
  <c r="W64" i="1"/>
  <c r="W79" i="9" s="1"/>
  <c r="M100" i="10"/>
  <c r="M113" i="11"/>
  <c r="R98" i="1"/>
  <c r="S98" i="1"/>
  <c r="R99" i="1"/>
  <c r="R142" i="10" s="1"/>
  <c r="X185" i="11"/>
  <c r="J123" i="9"/>
  <c r="L171" i="9"/>
  <c r="Y185" i="11"/>
  <c r="P46" i="11"/>
  <c r="Y122" i="11"/>
  <c r="V45" i="11"/>
  <c r="R97" i="1"/>
  <c r="N40" i="11"/>
  <c r="V82" i="1"/>
  <c r="L39" i="11"/>
  <c r="X68" i="1"/>
  <c r="N31" i="11"/>
  <c r="N20" i="10"/>
  <c r="X49" i="1"/>
  <c r="N28" i="11"/>
  <c r="N18" i="10"/>
  <c r="S41" i="1"/>
  <c r="I26" i="11"/>
  <c r="I139" i="9"/>
  <c r="R41" i="1"/>
  <c r="U24" i="1"/>
  <c r="U15" i="10" s="1"/>
  <c r="R24" i="1"/>
  <c r="K18" i="11"/>
  <c r="K15" i="10"/>
  <c r="U72" i="1"/>
  <c r="K115" i="11"/>
  <c r="T64" i="1"/>
  <c r="T79" i="9" s="1"/>
  <c r="J100" i="10"/>
  <c r="J113" i="11"/>
  <c r="AA62" i="1"/>
  <c r="Q95" i="10"/>
  <c r="Q111" i="11"/>
  <c r="U53" i="1"/>
  <c r="K119" i="9"/>
  <c r="K106" i="11"/>
  <c r="U48" i="1"/>
  <c r="U65" i="9" s="1"/>
  <c r="K104" i="11"/>
  <c r="T37" i="1"/>
  <c r="J98" i="11"/>
  <c r="R37" i="1"/>
  <c r="V34" i="1"/>
  <c r="L96" i="11"/>
  <c r="U23" i="1"/>
  <c r="K54" i="10"/>
  <c r="S90" i="1"/>
  <c r="S89" i="1"/>
  <c r="Y118" i="11"/>
  <c r="Y21" i="10"/>
  <c r="Z85" i="1"/>
  <c r="P184" i="11"/>
  <c r="Y97" i="10"/>
  <c r="Y121" i="11"/>
  <c r="W58" i="1"/>
  <c r="W70" i="9" s="1"/>
  <c r="M109" i="11"/>
  <c r="M79" i="10"/>
  <c r="S95" i="1"/>
  <c r="R95" i="1"/>
  <c r="R67" i="9" s="1"/>
  <c r="X95" i="1"/>
  <c r="X67" i="9" s="1"/>
  <c r="N122" i="11"/>
  <c r="AA96" i="1"/>
  <c r="Q171" i="9"/>
  <c r="K169" i="10"/>
  <c r="I43" i="11"/>
  <c r="L200" i="10"/>
  <c r="Z97" i="1"/>
  <c r="T46" i="11"/>
  <c r="N23" i="10"/>
  <c r="K39" i="10"/>
  <c r="J23" i="10"/>
  <c r="U70" i="1"/>
  <c r="K37" i="10"/>
  <c r="T49" i="1"/>
  <c r="J28" i="11"/>
  <c r="J18" i="10"/>
  <c r="Z72" i="1"/>
  <c r="Z115" i="11" s="1"/>
  <c r="P115" i="11"/>
  <c r="AA47" i="1"/>
  <c r="AA64" i="9" s="1"/>
  <c r="Q103" i="11"/>
  <c r="U86" i="1"/>
  <c r="K79" i="11"/>
  <c r="R86" i="1"/>
  <c r="T85" i="1"/>
  <c r="J184" i="11"/>
  <c r="Y175" i="11"/>
  <c r="T81" i="1"/>
  <c r="J38" i="11"/>
  <c r="R81" i="1"/>
  <c r="R38" i="11" s="1"/>
  <c r="T80" i="1"/>
  <c r="J37" i="11"/>
  <c r="T79" i="1"/>
  <c r="J174" i="11"/>
  <c r="T78" i="1"/>
  <c r="T22" i="10" s="1"/>
  <c r="J119" i="11"/>
  <c r="R78" i="1"/>
  <c r="R119" i="11" s="1"/>
  <c r="J22" i="10"/>
  <c r="X103" i="11"/>
  <c r="Z40" i="1"/>
  <c r="P76" i="11"/>
  <c r="R40" i="1"/>
  <c r="Y177" i="11"/>
  <c r="X62" i="1"/>
  <c r="X77" i="9" s="1"/>
  <c r="N95" i="10"/>
  <c r="N111" i="11"/>
  <c r="I41" i="11"/>
  <c r="R85" i="1"/>
  <c r="R184" i="11" s="1"/>
  <c r="R72" i="1"/>
  <c r="S41" i="11"/>
  <c r="W43" i="11"/>
  <c r="K91" i="11"/>
  <c r="Y184" i="11"/>
  <c r="X11" i="1"/>
  <c r="N138" i="10"/>
  <c r="N115" i="9"/>
  <c r="Y23" i="10"/>
  <c r="X89" i="1"/>
  <c r="Z25" i="1"/>
  <c r="Z16" i="10" s="1"/>
  <c r="P19" i="11"/>
  <c r="S25" i="1"/>
  <c r="I19" i="11"/>
  <c r="AA24" i="1"/>
  <c r="Q18" i="11"/>
  <c r="Z50" i="1"/>
  <c r="Z105" i="11" s="1"/>
  <c r="P105" i="11"/>
  <c r="S34" i="1"/>
  <c r="R34" i="1"/>
  <c r="V23" i="1"/>
  <c r="L91" i="11"/>
  <c r="AA23" i="1"/>
  <c r="Q91" i="11"/>
  <c r="T90" i="1"/>
  <c r="T89" i="1"/>
  <c r="J42" i="11"/>
  <c r="V86" i="1"/>
  <c r="L148" i="9"/>
  <c r="AA85" i="1"/>
  <c r="Q184" i="11"/>
  <c r="U85" i="1"/>
  <c r="Z84" i="1"/>
  <c r="P176" i="11"/>
  <c r="U84" i="1"/>
  <c r="Z83" i="1"/>
  <c r="U83" i="1"/>
  <c r="K175" i="11"/>
  <c r="U78" i="1"/>
  <c r="K119" i="11"/>
  <c r="Z77" i="1"/>
  <c r="P118" i="11"/>
  <c r="V77" i="1"/>
  <c r="L118" i="11"/>
  <c r="S71" i="1"/>
  <c r="I34" i="11"/>
  <c r="Y129" i="10"/>
  <c r="Y128" i="10"/>
  <c r="Y172" i="11"/>
  <c r="Z44" i="1"/>
  <c r="P101" i="11"/>
  <c r="V44" i="1"/>
  <c r="L101" i="11"/>
  <c r="L33" i="11"/>
  <c r="R25" i="1"/>
  <c r="X34" i="1"/>
  <c r="X96" i="11" s="1"/>
  <c r="N96" i="11"/>
  <c r="J43" i="11"/>
  <c r="Y68" i="10"/>
  <c r="S43" i="1"/>
  <c r="S62" i="9" s="1"/>
  <c r="I100" i="11"/>
  <c r="R43" i="1"/>
  <c r="R62" i="9" s="1"/>
  <c r="AA33" i="1"/>
  <c r="Q23" i="11"/>
  <c r="S33" i="1"/>
  <c r="I23" i="11"/>
  <c r="R33" i="1"/>
  <c r="S29" i="1"/>
  <c r="R29" i="1"/>
  <c r="R93" i="11" s="1"/>
  <c r="X28" i="1"/>
  <c r="N92" i="11"/>
  <c r="T28" i="1"/>
  <c r="J92" i="11"/>
  <c r="U27" i="1"/>
  <c r="K21" i="11"/>
  <c r="AA22" i="1"/>
  <c r="Q90" i="11"/>
  <c r="S22" i="1"/>
  <c r="I90" i="11"/>
  <c r="R22" i="1"/>
  <c r="U20" i="1"/>
  <c r="K89" i="11"/>
  <c r="T15" i="11"/>
  <c r="T195" i="10"/>
  <c r="Z126" i="10"/>
  <c r="Z170" i="11"/>
  <c r="X85" i="1"/>
  <c r="N184" i="11"/>
  <c r="Z75" i="11"/>
  <c r="X78" i="1"/>
  <c r="N119" i="11"/>
  <c r="W141" i="10"/>
  <c r="W122" i="9"/>
  <c r="Y34" i="11"/>
  <c r="Y38" i="10"/>
  <c r="V154" i="9"/>
  <c r="AA182" i="11"/>
  <c r="AA153" i="9"/>
  <c r="AA177" i="10"/>
  <c r="AA180" i="10" s="1"/>
  <c r="U182" i="11"/>
  <c r="U153" i="9"/>
  <c r="V99" i="11"/>
  <c r="V117" i="9"/>
  <c r="AA76" i="11"/>
  <c r="S32" i="1"/>
  <c r="I95" i="11"/>
  <c r="T31" i="1"/>
  <c r="J22" i="11"/>
  <c r="S28" i="1"/>
  <c r="S92" i="11" s="1"/>
  <c r="I92" i="11"/>
  <c r="X20" i="1"/>
  <c r="N89" i="11"/>
  <c r="T20" i="1"/>
  <c r="J89" i="11"/>
  <c r="R20" i="1"/>
  <c r="T127" i="10"/>
  <c r="U126" i="10"/>
  <c r="V114" i="9"/>
  <c r="V137" i="10"/>
  <c r="AA136" i="10"/>
  <c r="AA113" i="9"/>
  <c r="H76" i="10"/>
  <c r="W167" i="10"/>
  <c r="AB82" i="10"/>
  <c r="V32" i="11"/>
  <c r="V141" i="9"/>
  <c r="V109" i="11"/>
  <c r="U75" i="11"/>
  <c r="X13" i="11"/>
  <c r="X14" i="10"/>
  <c r="Y199" i="10"/>
  <c r="Y170" i="9"/>
  <c r="Y30" i="11"/>
  <c r="O168" i="9"/>
  <c r="Y169" i="9"/>
  <c r="O198" i="10"/>
  <c r="O30" i="11"/>
  <c r="O35" i="11"/>
  <c r="Y197" i="10"/>
  <c r="Y35" i="11"/>
  <c r="R74" i="1"/>
  <c r="O169" i="9"/>
  <c r="O197" i="10"/>
  <c r="W73" i="10"/>
  <c r="W96" i="10"/>
  <c r="W112" i="11"/>
  <c r="X101" i="10"/>
  <c r="X120" i="11"/>
  <c r="V46" i="11"/>
  <c r="V123" i="9"/>
  <c r="R79" i="1"/>
  <c r="R174" i="11" s="1"/>
  <c r="N172" i="11"/>
  <c r="Y148" i="9"/>
  <c r="J148" i="9"/>
  <c r="W146" i="9"/>
  <c r="L43" i="11"/>
  <c r="W77" i="11"/>
  <c r="V24" i="10"/>
  <c r="Z185" i="11"/>
  <c r="AA24" i="10"/>
  <c r="I40" i="11"/>
  <c r="I42" i="11"/>
  <c r="Y182" i="11"/>
  <c r="U161" i="9"/>
  <c r="U188" i="10"/>
  <c r="Y75" i="11"/>
  <c r="X121" i="11"/>
  <c r="Z45" i="11"/>
  <c r="T177" i="11"/>
  <c r="Q169" i="10"/>
  <c r="H97" i="10"/>
  <c r="Y146" i="9"/>
  <c r="V68" i="10"/>
  <c r="X97" i="11"/>
  <c r="X33" i="11"/>
  <c r="X37" i="10"/>
  <c r="X102" i="11"/>
  <c r="X118" i="9"/>
  <c r="Y147" i="9"/>
  <c r="Y78" i="11"/>
  <c r="Y168" i="10"/>
  <c r="N75" i="10"/>
  <c r="X128" i="10"/>
  <c r="Z171" i="9"/>
  <c r="V97" i="10"/>
  <c r="Y74" i="10"/>
  <c r="AB127" i="11"/>
  <c r="Y36" i="11"/>
  <c r="H180" i="11"/>
  <c r="Z178" i="10"/>
  <c r="Z154" i="9"/>
  <c r="Z183" i="11"/>
  <c r="X20" i="11"/>
  <c r="Z194" i="10"/>
  <c r="Z165" i="9"/>
  <c r="Z14" i="11"/>
  <c r="V174" i="11"/>
  <c r="AA115" i="9"/>
  <c r="H68" i="10"/>
  <c r="V170" i="11"/>
  <c r="V126" i="10"/>
  <c r="AB126" i="11"/>
  <c r="AB81" i="10"/>
  <c r="AB131" i="11"/>
  <c r="AB83" i="10"/>
  <c r="V19" i="10"/>
  <c r="V105" i="11"/>
  <c r="V75" i="10"/>
  <c r="X124" i="11"/>
  <c r="AA187" i="11"/>
  <c r="S187" i="11"/>
  <c r="AB109" i="1"/>
  <c r="V187" i="11"/>
  <c r="R187" i="11"/>
  <c r="Y167" i="10"/>
  <c r="U177" i="11"/>
  <c r="U187" i="11"/>
  <c r="T187" i="11"/>
  <c r="V136" i="10"/>
  <c r="X186" i="11"/>
  <c r="X123" i="11"/>
  <c r="X125" i="11"/>
  <c r="M74" i="10"/>
  <c r="Z35" i="11"/>
  <c r="Z169" i="9"/>
  <c r="Z198" i="10"/>
  <c r="AA78" i="11"/>
  <c r="AA168" i="10"/>
  <c r="AA147" i="9"/>
  <c r="AA80" i="10"/>
  <c r="AA102" i="1"/>
  <c r="AA186" i="11" s="1"/>
  <c r="P123" i="11"/>
  <c r="P125" i="11"/>
  <c r="V40" i="11"/>
  <c r="V23" i="10"/>
  <c r="L186" i="11"/>
  <c r="U87" i="11"/>
  <c r="K33" i="11"/>
  <c r="R68" i="1"/>
  <c r="K28" i="11"/>
  <c r="R15" i="1"/>
  <c r="K176" i="11"/>
  <c r="K42" i="11"/>
  <c r="K43" i="11"/>
  <c r="T35" i="10"/>
  <c r="T90" i="11"/>
  <c r="T125" i="11"/>
  <c r="J80" i="10"/>
  <c r="T123" i="11"/>
  <c r="S112" i="11"/>
  <c r="S96" i="10"/>
  <c r="S126" i="10"/>
  <c r="S170" i="11"/>
  <c r="S80" i="10"/>
  <c r="H160" i="10"/>
  <c r="N174" i="11"/>
  <c r="AA49" i="1"/>
  <c r="Q28" i="11"/>
  <c r="R49" i="1"/>
  <c r="Q18" i="10"/>
  <c r="Z65" i="1"/>
  <c r="P114" i="11"/>
  <c r="R65" i="1"/>
  <c r="P140" i="10"/>
  <c r="P121" i="9"/>
  <c r="S64" i="1"/>
  <c r="S79" i="9" s="1"/>
  <c r="R64" i="1"/>
  <c r="R79" i="9" s="1"/>
  <c r="I100" i="10"/>
  <c r="I113" i="11"/>
  <c r="U63" i="1"/>
  <c r="U78" i="9" s="1"/>
  <c r="R63" i="1"/>
  <c r="R78" i="9" s="1"/>
  <c r="K96" i="10"/>
  <c r="AA63" i="1"/>
  <c r="AA78" i="9" s="1"/>
  <c r="Q112" i="11"/>
  <c r="S62" i="1"/>
  <c r="S77" i="9" s="1"/>
  <c r="I111" i="11"/>
  <c r="I95" i="10"/>
  <c r="R62" i="1"/>
  <c r="R77" i="9" s="1"/>
  <c r="Z53" i="1"/>
  <c r="P106" i="11"/>
  <c r="R53" i="1"/>
  <c r="U50" i="1"/>
  <c r="K19" i="10"/>
  <c r="R50" i="1"/>
  <c r="K105" i="11"/>
  <c r="AA48" i="1"/>
  <c r="AA65" i="9" s="1"/>
  <c r="Q104" i="11"/>
  <c r="S47" i="1"/>
  <c r="S64" i="9" s="1"/>
  <c r="I103" i="11"/>
  <c r="R47" i="1"/>
  <c r="R64" i="9" s="1"/>
  <c r="X23" i="1"/>
  <c r="N91" i="11"/>
  <c r="N54" i="10"/>
  <c r="S23" i="1"/>
  <c r="R23" i="1"/>
  <c r="I54" i="10"/>
  <c r="AA90" i="1"/>
  <c r="Q43" i="11"/>
  <c r="R90" i="1"/>
  <c r="R43" i="11" s="1"/>
  <c r="V89" i="1"/>
  <c r="R89" i="1"/>
  <c r="AA88" i="1"/>
  <c r="Q41" i="11"/>
  <c r="R88" i="1"/>
  <c r="V83" i="1"/>
  <c r="L175" i="11"/>
  <c r="S83" i="1"/>
  <c r="I175" i="11"/>
  <c r="Y38" i="11"/>
  <c r="AA67" i="1"/>
  <c r="Q30" i="11"/>
  <c r="R67" i="1"/>
  <c r="Q197" i="10"/>
  <c r="Q168" i="9"/>
  <c r="X196" i="10"/>
  <c r="X167" i="9"/>
  <c r="V60" i="1"/>
  <c r="R60" i="1"/>
  <c r="L146" i="9"/>
  <c r="L77" i="11"/>
  <c r="L167" i="10"/>
  <c r="AA59" i="1"/>
  <c r="Q110" i="11"/>
  <c r="Q67" i="10"/>
  <c r="U59" i="1"/>
  <c r="K110" i="11"/>
  <c r="K67" i="10"/>
  <c r="R59" i="1"/>
  <c r="Z58" i="1"/>
  <c r="Z70" i="9" s="1"/>
  <c r="P79" i="10"/>
  <c r="P109" i="11"/>
  <c r="T58" i="1"/>
  <c r="T70" i="9" s="1"/>
  <c r="J109" i="11"/>
  <c r="R58" i="1"/>
  <c r="R70" i="9" s="1"/>
  <c r="J79" i="10"/>
  <c r="V38" i="1"/>
  <c r="R38" i="1"/>
  <c r="L25" i="11"/>
  <c r="AA36" i="1"/>
  <c r="Q24" i="11"/>
  <c r="R36" i="1"/>
  <c r="X32" i="1"/>
  <c r="N95" i="11"/>
  <c r="T32" i="1"/>
  <c r="J95" i="11"/>
  <c r="R32" i="1"/>
  <c r="Y22" i="11"/>
  <c r="U31" i="1"/>
  <c r="R31" i="1"/>
  <c r="K22" i="11"/>
  <c r="AA30" i="1"/>
  <c r="R30" i="1"/>
  <c r="V28" i="1"/>
  <c r="R28" i="1"/>
  <c r="L92" i="11"/>
  <c r="Y35" i="10"/>
  <c r="Y90" i="11"/>
  <c r="X88" i="11"/>
  <c r="U19" i="1"/>
  <c r="R19" i="1"/>
  <c r="K34" i="10"/>
  <c r="K88" i="11"/>
  <c r="S17" i="1"/>
  <c r="I15" i="11"/>
  <c r="R17" i="1"/>
  <c r="I195" i="10"/>
  <c r="Y14" i="11"/>
  <c r="Y194" i="10"/>
  <c r="Y165" i="9"/>
  <c r="U16" i="1"/>
  <c r="R16" i="1"/>
  <c r="K14" i="11"/>
  <c r="K194" i="10"/>
  <c r="K165" i="9"/>
  <c r="AA14" i="1"/>
  <c r="AA103" i="9" s="1"/>
  <c r="Q171" i="11"/>
  <c r="Q127" i="10"/>
  <c r="R93" i="1"/>
  <c r="R92" i="1"/>
  <c r="W48" i="1"/>
  <c r="W65" i="9" s="1"/>
  <c r="M104" i="11"/>
  <c r="R48" i="1"/>
  <c r="R65" i="9" s="1"/>
  <c r="W73" i="1"/>
  <c r="W80" i="9" s="1"/>
  <c r="M116" i="11"/>
  <c r="R73" i="1"/>
  <c r="R80" i="9" s="1"/>
  <c r="N103" i="11"/>
  <c r="Y77" i="11"/>
  <c r="X79" i="1"/>
  <c r="T101" i="10"/>
  <c r="Z177" i="11"/>
  <c r="X41" i="11"/>
  <c r="X14" i="1"/>
  <c r="X103" i="9" s="1"/>
  <c r="N127" i="10"/>
  <c r="N83" i="1"/>
  <c r="R14" i="1"/>
  <c r="R103" i="9" s="1"/>
  <c r="N171" i="11"/>
  <c r="X82" i="1"/>
  <c r="N39" i="11"/>
  <c r="R82" i="1"/>
  <c r="X12" i="1"/>
  <c r="N12" i="11"/>
  <c r="R12" i="1"/>
  <c r="N139" i="10"/>
  <c r="X63" i="1"/>
  <c r="X78" i="9" s="1"/>
  <c r="N96" i="10"/>
  <c r="N112" i="11"/>
  <c r="X69" i="1"/>
  <c r="N32" i="11"/>
  <c r="R69" i="1"/>
  <c r="H142" i="9"/>
  <c r="R86" i="11"/>
  <c r="R136" i="10"/>
  <c r="X80" i="1"/>
  <c r="N37" i="11"/>
  <c r="R80" i="1"/>
  <c r="Z89" i="1"/>
  <c r="P169" i="10"/>
  <c r="P79" i="11"/>
  <c r="Z86" i="1"/>
  <c r="P148" i="9"/>
  <c r="J40" i="11"/>
  <c r="T87" i="1"/>
  <c r="U107" i="11"/>
  <c r="U120" i="9"/>
  <c r="X188" i="10"/>
  <c r="X75" i="11"/>
  <c r="Y139" i="10"/>
  <c r="Y116" i="9"/>
  <c r="Z115" i="9"/>
  <c r="Z138" i="10"/>
  <c r="U11" i="11"/>
  <c r="U138" i="10"/>
  <c r="U115" i="9"/>
  <c r="Y75" i="10"/>
  <c r="Y124" i="11"/>
  <c r="H149" i="9"/>
  <c r="T88" i="1"/>
  <c r="J41" i="11"/>
  <c r="S86" i="1"/>
  <c r="I169" i="10"/>
  <c r="I79" i="11"/>
  <c r="I148" i="9"/>
  <c r="Y178" i="10"/>
  <c r="Y180" i="10" s="1"/>
  <c r="S24" i="11"/>
  <c r="Y127" i="10"/>
  <c r="L142" i="10"/>
  <c r="V99" i="1"/>
  <c r="V142" i="10" s="1"/>
  <c r="T102" i="1"/>
  <c r="J186" i="11"/>
  <c r="Z102" i="1"/>
  <c r="T99" i="1"/>
  <c r="P142" i="10"/>
  <c r="Z99" i="1"/>
  <c r="Z142" i="10" s="1"/>
  <c r="S101" i="1"/>
  <c r="S69" i="9" s="1"/>
  <c r="I124" i="11"/>
  <c r="Z101" i="1"/>
  <c r="Z69" i="9" s="1"/>
  <c r="P75" i="10"/>
  <c r="I75" i="10"/>
  <c r="P186" i="11"/>
  <c r="W103" i="1"/>
  <c r="W71" i="9" s="1"/>
  <c r="M80" i="10"/>
  <c r="M125" i="11"/>
  <c r="V80" i="10"/>
  <c r="V125" i="11"/>
  <c r="R100" i="1"/>
  <c r="R68" i="9" s="1"/>
  <c r="K123" i="11"/>
  <c r="K74" i="10"/>
  <c r="AA100" i="1"/>
  <c r="AA68" i="9" s="1"/>
  <c r="Q123" i="11"/>
  <c r="Q74" i="10"/>
  <c r="S99" i="1"/>
  <c r="S124" i="9" s="1"/>
  <c r="U99" i="1"/>
  <c r="U47" i="11" s="1"/>
  <c r="X99" i="1"/>
  <c r="AA99" i="1"/>
  <c r="AA142" i="10" s="1"/>
  <c r="AA101" i="1"/>
  <c r="AA69" i="9" s="1"/>
  <c r="I74" i="10"/>
  <c r="N74" i="10"/>
  <c r="V74" i="10"/>
  <c r="J75" i="10"/>
  <c r="W75" i="10"/>
  <c r="K80" i="10"/>
  <c r="P80" i="10"/>
  <c r="T80" i="10"/>
  <c r="X80" i="10"/>
  <c r="I123" i="11"/>
  <c r="M123" i="11"/>
  <c r="Y123" i="11"/>
  <c r="M124" i="11"/>
  <c r="Q124" i="11"/>
  <c r="U124" i="11"/>
  <c r="I125" i="11"/>
  <c r="Q125" i="11"/>
  <c r="U125" i="11"/>
  <c r="Y125" i="11"/>
  <c r="I186" i="11"/>
  <c r="T101" i="1"/>
  <c r="T69" i="9" s="1"/>
  <c r="J74" i="10"/>
  <c r="S74" i="10"/>
  <c r="W74" i="10"/>
  <c r="K75" i="10"/>
  <c r="X75" i="10"/>
  <c r="Q80" i="10"/>
  <c r="J123" i="11"/>
  <c r="N123" i="11"/>
  <c r="N124" i="11"/>
  <c r="V124" i="11"/>
  <c r="J125" i="11"/>
  <c r="N125" i="11"/>
  <c r="Z125" i="11"/>
  <c r="N186" i="11"/>
  <c r="Z100" i="1"/>
  <c r="Z68" i="9" s="1"/>
  <c r="P74" i="10"/>
  <c r="T74" i="10"/>
  <c r="X74" i="10"/>
  <c r="M75" i="10"/>
  <c r="I80" i="10"/>
  <c r="N80" i="10"/>
  <c r="K124" i="11"/>
  <c r="K125" i="11"/>
  <c r="K186" i="11"/>
  <c r="S186" i="11"/>
  <c r="H106" i="9"/>
  <c r="H130" i="10"/>
  <c r="W177" i="11"/>
  <c r="AA177" i="11"/>
  <c r="R102" i="1"/>
  <c r="R101" i="1"/>
  <c r="R69" i="9" s="1"/>
  <c r="U100" i="1"/>
  <c r="U68" i="9" s="1"/>
  <c r="Z40" i="11"/>
  <c r="Z23" i="10"/>
  <c r="S18" i="10"/>
  <c r="X140" i="10"/>
  <c r="X114" i="11"/>
  <c r="X176" i="11"/>
  <c r="X38" i="11"/>
  <c r="T168" i="10"/>
  <c r="T147" i="9"/>
  <c r="T78" i="11"/>
  <c r="X115" i="11"/>
  <c r="X39" i="10"/>
  <c r="X117" i="9"/>
  <c r="X99" i="11"/>
  <c r="Z20" i="10"/>
  <c r="Z31" i="11"/>
  <c r="X15" i="10"/>
  <c r="X18" i="11"/>
  <c r="X141" i="10"/>
  <c r="X117" i="11"/>
  <c r="T16" i="10"/>
  <c r="P40" i="11"/>
  <c r="AA87" i="1"/>
  <c r="Z44" i="11"/>
  <c r="W101" i="10"/>
  <c r="I124" i="9"/>
  <c r="N124" i="9"/>
  <c r="L47" i="11"/>
  <c r="P47" i="11"/>
  <c r="I142" i="10"/>
  <c r="N142" i="10"/>
  <c r="J124" i="9"/>
  <c r="I47" i="11"/>
  <c r="Q47" i="11"/>
  <c r="J142" i="10"/>
  <c r="K124" i="9"/>
  <c r="P124" i="9"/>
  <c r="J47" i="11"/>
  <c r="N47" i="11"/>
  <c r="K142" i="10"/>
  <c r="L124" i="9"/>
  <c r="Q124" i="9"/>
  <c r="V44" i="11"/>
  <c r="V177" i="11"/>
  <c r="AA100" i="10"/>
  <c r="AA113" i="11"/>
  <c r="T108" i="11"/>
  <c r="T73" i="10"/>
  <c r="AA121" i="11"/>
  <c r="U140" i="10"/>
  <c r="U103" i="11"/>
  <c r="V14" i="10"/>
  <c r="K40" i="11"/>
  <c r="Q40" i="11"/>
  <c r="T86" i="1"/>
  <c r="J79" i="11"/>
  <c r="Z24" i="10"/>
  <c r="W124" i="9"/>
  <c r="W47" i="11"/>
  <c r="Y142" i="10"/>
  <c r="Y124" i="9"/>
  <c r="R103" i="1"/>
  <c r="R71" i="9" s="1"/>
  <c r="T34" i="11"/>
  <c r="T38" i="10"/>
  <c r="Y159" i="11" l="1"/>
  <c r="AA166" i="1"/>
  <c r="Z166" i="1"/>
  <c r="U128" i="10"/>
  <c r="Z71" i="9"/>
  <c r="Z67" i="9"/>
  <c r="Y166" i="1"/>
  <c r="Y133" i="9"/>
  <c r="U127" i="10"/>
  <c r="S125" i="11"/>
  <c r="S166" i="1"/>
  <c r="Z159" i="10"/>
  <c r="U171" i="11"/>
  <c r="V129" i="10"/>
  <c r="U71" i="9"/>
  <c r="U166" i="1"/>
  <c r="V166" i="1"/>
  <c r="W133" i="9"/>
  <c r="W72" i="11"/>
  <c r="W189" i="11"/>
  <c r="H222" i="10"/>
  <c r="H188" i="9"/>
  <c r="V95" i="9"/>
  <c r="Z77" i="9"/>
  <c r="AA79" i="10"/>
  <c r="AA92" i="10" s="1"/>
  <c r="AA71" i="9"/>
  <c r="X68" i="9"/>
  <c r="X116" i="11"/>
  <c r="T103" i="9"/>
  <c r="W103" i="11"/>
  <c r="W159" i="11" s="1"/>
  <c r="W64" i="9"/>
  <c r="W69" i="9"/>
  <c r="W123" i="11"/>
  <c r="W68" i="9"/>
  <c r="U108" i="11"/>
  <c r="S104" i="9"/>
  <c r="Y92" i="10"/>
  <c r="Y151" i="10"/>
  <c r="W151" i="10"/>
  <c r="Y49" i="10"/>
  <c r="X103" i="10"/>
  <c r="W49" i="10"/>
  <c r="Y30" i="10"/>
  <c r="V92" i="10"/>
  <c r="W30" i="10"/>
  <c r="R105" i="9"/>
  <c r="Z100" i="10"/>
  <c r="Z79" i="9"/>
  <c r="R104" i="9"/>
  <c r="T65" i="9"/>
  <c r="S123" i="11"/>
  <c r="S68" i="9"/>
  <c r="U101" i="10"/>
  <c r="U81" i="9"/>
  <c r="U120" i="11"/>
  <c r="T96" i="10"/>
  <c r="T78" i="9"/>
  <c r="AA67" i="9"/>
  <c r="S120" i="11"/>
  <c r="S81" i="9"/>
  <c r="U62" i="9"/>
  <c r="W120" i="11"/>
  <c r="W81" i="9"/>
  <c r="U104" i="9"/>
  <c r="W66" i="9"/>
  <c r="U67" i="9"/>
  <c r="U75" i="10"/>
  <c r="U69" i="9"/>
  <c r="AA81" i="9"/>
  <c r="AA101" i="10"/>
  <c r="AA103" i="10" s="1"/>
  <c r="AA120" i="11"/>
  <c r="T68" i="9"/>
  <c r="S80" i="9"/>
  <c r="T120" i="11"/>
  <c r="T81" i="9"/>
  <c r="V104" i="9"/>
  <c r="S122" i="11"/>
  <c r="S67" i="9"/>
  <c r="S65" i="9"/>
  <c r="Z101" i="10"/>
  <c r="Z81" i="9"/>
  <c r="T67" i="9"/>
  <c r="AA80" i="9"/>
  <c r="T66" i="9"/>
  <c r="AA108" i="11"/>
  <c r="AA66" i="9"/>
  <c r="T62" i="9"/>
  <c r="U73" i="10"/>
  <c r="U66" i="9"/>
  <c r="Z105" i="9"/>
  <c r="T105" i="9"/>
  <c r="AA105" i="9"/>
  <c r="X172" i="11"/>
  <c r="X104" i="9"/>
  <c r="T172" i="11"/>
  <c r="T104" i="9"/>
  <c r="Z103" i="9"/>
  <c r="S103" i="9"/>
  <c r="T102" i="9"/>
  <c r="Z64" i="9"/>
  <c r="Y95" i="9"/>
  <c r="AA111" i="11"/>
  <c r="AA77" i="9"/>
  <c r="X70" i="9"/>
  <c r="X95" i="9" s="1"/>
  <c r="U79" i="10"/>
  <c r="U92" i="10" s="1"/>
  <c r="U70" i="9"/>
  <c r="AA89" i="11"/>
  <c r="AA159" i="11" s="1"/>
  <c r="X156" i="9"/>
  <c r="W207" i="10"/>
  <c r="U146" i="9"/>
  <c r="S77" i="11"/>
  <c r="AA53" i="10"/>
  <c r="Y189" i="11"/>
  <c r="AA156" i="9"/>
  <c r="X180" i="10"/>
  <c r="Y156" i="9"/>
  <c r="Z200" i="10"/>
  <c r="AA95" i="10"/>
  <c r="AB55" i="1"/>
  <c r="X173" i="11"/>
  <c r="V34" i="10"/>
  <c r="H191" i="11"/>
  <c r="U18" i="11"/>
  <c r="Z156" i="9"/>
  <c r="AA138" i="10"/>
  <c r="AB11" i="1"/>
  <c r="AB115" i="9" s="1"/>
  <c r="V16" i="11"/>
  <c r="V156" i="9"/>
  <c r="V189" i="11"/>
  <c r="AB86" i="11"/>
  <c r="X68" i="10"/>
  <c r="Z180" i="10"/>
  <c r="T180" i="10"/>
  <c r="V124" i="9"/>
  <c r="U137" i="10"/>
  <c r="AB93" i="1"/>
  <c r="AB121" i="11" s="1"/>
  <c r="AA11" i="11"/>
  <c r="AA44" i="11"/>
  <c r="AA100" i="11"/>
  <c r="W149" i="9"/>
  <c r="W160" i="10"/>
  <c r="W161" i="9"/>
  <c r="Z124" i="9"/>
  <c r="W81" i="11"/>
  <c r="X79" i="10"/>
  <c r="X92" i="10" s="1"/>
  <c r="S140" i="9"/>
  <c r="Y81" i="11"/>
  <c r="V159" i="10"/>
  <c r="AB13" i="1"/>
  <c r="AB102" i="9" s="1"/>
  <c r="X81" i="11"/>
  <c r="W67" i="10"/>
  <c r="W68" i="10" s="1"/>
  <c r="Z123" i="9"/>
  <c r="Z46" i="11"/>
  <c r="AB98" i="1"/>
  <c r="V137" i="9"/>
  <c r="V119" i="9"/>
  <c r="V133" i="9" s="1"/>
  <c r="V37" i="10"/>
  <c r="T38" i="11"/>
  <c r="T104" i="11"/>
  <c r="T24" i="10"/>
  <c r="T129" i="10"/>
  <c r="AB18" i="1"/>
  <c r="AB158" i="10" s="1"/>
  <c r="S117" i="9"/>
  <c r="S133" i="9" s="1"/>
  <c r="AA188" i="10"/>
  <c r="W188" i="10"/>
  <c r="S188" i="10"/>
  <c r="W170" i="10"/>
  <c r="AA170" i="10"/>
  <c r="X43" i="11"/>
  <c r="AA149" i="9"/>
  <c r="X109" i="11"/>
  <c r="X129" i="10"/>
  <c r="V26" i="11"/>
  <c r="V139" i="9"/>
  <c r="Y161" i="9"/>
  <c r="Y188" i="10"/>
  <c r="AA75" i="11"/>
  <c r="AA81" i="11" s="1"/>
  <c r="AA161" i="9"/>
  <c r="AB35" i="1"/>
  <c r="AB97" i="11" s="1"/>
  <c r="U23" i="11"/>
  <c r="AB26" i="1"/>
  <c r="V138" i="9"/>
  <c r="V194" i="10"/>
  <c r="Z116" i="9"/>
  <c r="AB52" i="1"/>
  <c r="Z171" i="11"/>
  <c r="Z173" i="11"/>
  <c r="Z127" i="10"/>
  <c r="Z176" i="11"/>
  <c r="Z129" i="10"/>
  <c r="AA16" i="10"/>
  <c r="AA37" i="10"/>
  <c r="AB71" i="1"/>
  <c r="R120" i="11"/>
  <c r="U109" i="11"/>
  <c r="U158" i="10"/>
  <c r="U41" i="11"/>
  <c r="AB61" i="1"/>
  <c r="AB168" i="10" s="1"/>
  <c r="AB24" i="1"/>
  <c r="U27" i="11"/>
  <c r="U18" i="10"/>
  <c r="R178" i="10"/>
  <c r="R101" i="10"/>
  <c r="U13" i="11"/>
  <c r="S21" i="11"/>
  <c r="S89" i="11"/>
  <c r="AB56" i="1"/>
  <c r="AB178" i="10" s="1"/>
  <c r="AB92" i="1"/>
  <c r="R38" i="10"/>
  <c r="S87" i="11"/>
  <c r="S159" i="11" s="1"/>
  <c r="R154" i="9"/>
  <c r="S14" i="11"/>
  <c r="AB95" i="1"/>
  <c r="S53" i="10"/>
  <c r="Z174" i="11"/>
  <c r="AB25" i="1"/>
  <c r="Z36" i="11"/>
  <c r="AB81" i="1"/>
  <c r="X140" i="9"/>
  <c r="X27" i="11"/>
  <c r="X26" i="11"/>
  <c r="X139" i="9"/>
  <c r="R45" i="11"/>
  <c r="X24" i="10"/>
  <c r="X119" i="9"/>
  <c r="X25" i="11"/>
  <c r="X106" i="11"/>
  <c r="Z54" i="10"/>
  <c r="Z103" i="11"/>
  <c r="Z117" i="11"/>
  <c r="AB65" i="1"/>
  <c r="Z122" i="9"/>
  <c r="W97" i="10"/>
  <c r="R129" i="10"/>
  <c r="R173" i="11"/>
  <c r="V158" i="10"/>
  <c r="V98" i="11"/>
  <c r="R34" i="11"/>
  <c r="R198" i="10"/>
  <c r="V148" i="9"/>
  <c r="V165" i="9"/>
  <c r="T17" i="11"/>
  <c r="AB54" i="1"/>
  <c r="AB120" i="9" s="1"/>
  <c r="T138" i="9"/>
  <c r="T120" i="9"/>
  <c r="T93" i="11"/>
  <c r="R138" i="9"/>
  <c r="R46" i="11"/>
  <c r="R158" i="10"/>
  <c r="AB62" i="1"/>
  <c r="R22" i="10"/>
  <c r="T20" i="11"/>
  <c r="T75" i="11"/>
  <c r="R23" i="10"/>
  <c r="R40" i="11"/>
  <c r="R90" i="11"/>
  <c r="R17" i="11"/>
  <c r="R16" i="11"/>
  <c r="T101" i="11"/>
  <c r="T128" i="10"/>
  <c r="AB51" i="1"/>
  <c r="AB104" i="9" s="1"/>
  <c r="R33" i="11"/>
  <c r="R44" i="11"/>
  <c r="R177" i="10"/>
  <c r="R96" i="11"/>
  <c r="R172" i="11"/>
  <c r="R137" i="10"/>
  <c r="AB68" i="1"/>
  <c r="R114" i="9"/>
  <c r="S183" i="11"/>
  <c r="S44" i="11"/>
  <c r="R153" i="9"/>
  <c r="S194" i="10"/>
  <c r="S167" i="10"/>
  <c r="R101" i="11"/>
  <c r="S31" i="11"/>
  <c r="S17" i="10"/>
  <c r="R138" i="10"/>
  <c r="AB136" i="10"/>
  <c r="S154" i="9"/>
  <c r="S156" i="9" s="1"/>
  <c r="R128" i="10"/>
  <c r="R148" i="9"/>
  <c r="AB45" i="1"/>
  <c r="AB102" i="11" s="1"/>
  <c r="R47" i="11"/>
  <c r="R171" i="9"/>
  <c r="R120" i="9"/>
  <c r="Y160" i="10"/>
  <c r="Y180" i="11"/>
  <c r="Y142" i="9"/>
  <c r="W106" i="9"/>
  <c r="W180" i="11"/>
  <c r="AA124" i="9"/>
  <c r="V169" i="10"/>
  <c r="V79" i="11"/>
  <c r="Z170" i="9"/>
  <c r="AB75" i="1"/>
  <c r="AB199" i="10" s="1"/>
  <c r="AB74" i="1"/>
  <c r="AB35" i="11" s="1"/>
  <c r="W142" i="9"/>
  <c r="T39" i="11"/>
  <c r="AA141" i="9"/>
  <c r="AA32" i="11"/>
  <c r="U24" i="10"/>
  <c r="U96" i="11"/>
  <c r="S14" i="10"/>
  <c r="S13" i="11"/>
  <c r="U35" i="10"/>
  <c r="X197" i="10"/>
  <c r="X207" i="10" s="1"/>
  <c r="X168" i="9"/>
  <c r="X181" i="9" s="1"/>
  <c r="X30" i="11"/>
  <c r="U113" i="11"/>
  <c r="U100" i="10"/>
  <c r="AB15" i="1"/>
  <c r="Z114" i="9"/>
  <c r="AA128" i="10"/>
  <c r="X110" i="11"/>
  <c r="S21" i="10"/>
  <c r="S118" i="11"/>
  <c r="Z117" i="9"/>
  <c r="Z99" i="11"/>
  <c r="Z37" i="11"/>
  <c r="X90" i="11"/>
  <c r="AA38" i="10"/>
  <c r="AA34" i="11"/>
  <c r="T158" i="10"/>
  <c r="T137" i="9"/>
  <c r="T16" i="11"/>
  <c r="AA34" i="10"/>
  <c r="T196" i="10"/>
  <c r="T167" i="9"/>
  <c r="T181" i="9" s="1"/>
  <c r="AB66" i="1"/>
  <c r="T29" i="11"/>
  <c r="X73" i="10"/>
  <c r="X108" i="11"/>
  <c r="AA97" i="11"/>
  <c r="AA173" i="11"/>
  <c r="AA129" i="10"/>
  <c r="T67" i="10"/>
  <c r="T68" i="10" s="1"/>
  <c r="T110" i="11"/>
  <c r="S37" i="11"/>
  <c r="T15" i="10"/>
  <c r="T18" i="11"/>
  <c r="U118" i="9"/>
  <c r="Y196" i="10"/>
  <c r="Y207" i="10" s="1"/>
  <c r="Y167" i="9"/>
  <c r="Y181" i="9" s="1"/>
  <c r="Y29" i="11"/>
  <c r="Y72" i="11" s="1"/>
  <c r="U37" i="11"/>
  <c r="AB79" i="1"/>
  <c r="AB10" i="1"/>
  <c r="AB114" i="9" s="1"/>
  <c r="V94" i="11"/>
  <c r="Z113" i="11"/>
  <c r="R123" i="9"/>
  <c r="AA33" i="11"/>
  <c r="AB39" i="1"/>
  <c r="AB75" i="11" s="1"/>
  <c r="W108" i="11"/>
  <c r="T126" i="10"/>
  <c r="S127" i="10"/>
  <c r="S104" i="11"/>
  <c r="V93" i="11"/>
  <c r="Z25" i="11"/>
  <c r="T116" i="11"/>
  <c r="AA176" i="11"/>
  <c r="U26" i="11"/>
  <c r="U139" i="9"/>
  <c r="Z167" i="10"/>
  <c r="Z77" i="11"/>
  <c r="Z95" i="11"/>
  <c r="V39" i="10"/>
  <c r="V115" i="11"/>
  <c r="X38" i="10"/>
  <c r="X34" i="11"/>
  <c r="Z22" i="11"/>
  <c r="Z168" i="10"/>
  <c r="Z147" i="9"/>
  <c r="Z78" i="11"/>
  <c r="S118" i="9"/>
  <c r="AA27" i="11"/>
  <c r="U38" i="10"/>
  <c r="U34" i="11"/>
  <c r="V198" i="10"/>
  <c r="V35" i="11"/>
  <c r="V169" i="9"/>
  <c r="T141" i="10"/>
  <c r="T117" i="11"/>
  <c r="T122" i="9"/>
  <c r="S119" i="11"/>
  <c r="S22" i="10"/>
  <c r="V41" i="11"/>
  <c r="T76" i="11"/>
  <c r="V122" i="9"/>
  <c r="V117" i="11"/>
  <c r="V141" i="10"/>
  <c r="AA39" i="10"/>
  <c r="AA115" i="11"/>
  <c r="AA37" i="11"/>
  <c r="V18" i="10"/>
  <c r="V28" i="11"/>
  <c r="T139" i="9"/>
  <c r="T26" i="11"/>
  <c r="AA120" i="9"/>
  <c r="T24" i="11"/>
  <c r="U44" i="11"/>
  <c r="AB70" i="1"/>
  <c r="AA118" i="11"/>
  <c r="AA21" i="10"/>
  <c r="Z73" i="10"/>
  <c r="Z108" i="11"/>
  <c r="S37" i="10"/>
  <c r="S33" i="11"/>
  <c r="S146" i="9"/>
  <c r="T198" i="10"/>
  <c r="T169" i="9"/>
  <c r="T35" i="11"/>
  <c r="AA117" i="11"/>
  <c r="AA122" i="9"/>
  <c r="AA141" i="10"/>
  <c r="V78" i="11"/>
  <c r="V168" i="10"/>
  <c r="V147" i="9"/>
  <c r="V17" i="10"/>
  <c r="S137" i="10"/>
  <c r="S176" i="11"/>
  <c r="U111" i="11"/>
  <c r="U95" i="10"/>
  <c r="Z195" i="10"/>
  <c r="Z15" i="11"/>
  <c r="Z166" i="9"/>
  <c r="V15" i="10"/>
  <c r="V18" i="11"/>
  <c r="AB76" i="1"/>
  <c r="AB122" i="9" s="1"/>
  <c r="R99" i="11"/>
  <c r="X34" i="10"/>
  <c r="S22" i="11"/>
  <c r="T100" i="10"/>
  <c r="T103" i="10" s="1"/>
  <c r="Z138" i="9"/>
  <c r="W100" i="10"/>
  <c r="W103" i="10" s="1"/>
  <c r="V21" i="11"/>
  <c r="AA116" i="9"/>
  <c r="AA133" i="9" s="1"/>
  <c r="U90" i="11"/>
  <c r="AA107" i="11"/>
  <c r="AA159" i="10"/>
  <c r="AA138" i="9"/>
  <c r="U94" i="11"/>
  <c r="AA99" i="11"/>
  <c r="AA117" i="9"/>
  <c r="Z107" i="11"/>
  <c r="Z120" i="9"/>
  <c r="U198" i="10"/>
  <c r="U169" i="9"/>
  <c r="U35" i="11"/>
  <c r="U137" i="9"/>
  <c r="U16" i="11"/>
  <c r="S34" i="10"/>
  <c r="S88" i="11"/>
  <c r="S109" i="11"/>
  <c r="S79" i="10"/>
  <c r="S92" i="10" s="1"/>
  <c r="S174" i="11"/>
  <c r="V43" i="11"/>
  <c r="X19" i="10"/>
  <c r="X105" i="11"/>
  <c r="AA17" i="10"/>
  <c r="AA21" i="11"/>
  <c r="U100" i="11"/>
  <c r="T182" i="11"/>
  <c r="T153" i="9"/>
  <c r="T156" i="9" s="1"/>
  <c r="U174" i="11"/>
  <c r="AB30" i="1"/>
  <c r="Z120" i="11"/>
  <c r="AA139" i="10"/>
  <c r="Z90" i="11"/>
  <c r="S36" i="10"/>
  <c r="S101" i="11"/>
  <c r="T199" i="10"/>
  <c r="T170" i="9"/>
  <c r="T36" i="11"/>
  <c r="T34" i="10"/>
  <c r="T88" i="11"/>
  <c r="T159" i="11" s="1"/>
  <c r="Z118" i="9"/>
  <c r="Z102" i="11"/>
  <c r="Z53" i="10"/>
  <c r="U116" i="11"/>
  <c r="T118" i="11"/>
  <c r="T21" i="10"/>
  <c r="S38" i="11"/>
  <c r="T33" i="11"/>
  <c r="T37" i="10"/>
  <c r="T116" i="9"/>
  <c r="T133" i="9" s="1"/>
  <c r="T12" i="11"/>
  <c r="T139" i="10"/>
  <c r="S171" i="11"/>
  <c r="AA194" i="10"/>
  <c r="U38" i="11"/>
  <c r="Z39" i="11"/>
  <c r="U14" i="10"/>
  <c r="AB42" i="1"/>
  <c r="AB117" i="9" s="1"/>
  <c r="AB84" i="1"/>
  <c r="AB176" i="11" s="1"/>
  <c r="R124" i="9"/>
  <c r="Y76" i="10"/>
  <c r="AB91" i="1"/>
  <c r="T159" i="10"/>
  <c r="Z20" i="11"/>
  <c r="Z19" i="10"/>
  <c r="AA73" i="10"/>
  <c r="AB49" i="1"/>
  <c r="AB18" i="10" s="1"/>
  <c r="Z91" i="11"/>
  <c r="AB97" i="1"/>
  <c r="AB46" i="1"/>
  <c r="AB140" i="9" s="1"/>
  <c r="S185" i="11"/>
  <c r="W113" i="11"/>
  <c r="AA123" i="9"/>
  <c r="R20" i="11"/>
  <c r="AA14" i="11"/>
  <c r="U102" i="11"/>
  <c r="Z139" i="10"/>
  <c r="Z12" i="11"/>
  <c r="AA199" i="10"/>
  <c r="AA170" i="9"/>
  <c r="AA36" i="11"/>
  <c r="S184" i="11"/>
  <c r="Z92" i="11"/>
  <c r="V95" i="11"/>
  <c r="U117" i="9"/>
  <c r="U133" i="9" s="1"/>
  <c r="U99" i="11"/>
  <c r="Z98" i="11"/>
  <c r="U31" i="11"/>
  <c r="U20" i="10"/>
  <c r="S170" i="9"/>
  <c r="S36" i="11"/>
  <c r="S199" i="10"/>
  <c r="AA169" i="9"/>
  <c r="AA35" i="11"/>
  <c r="AA198" i="10"/>
  <c r="AA25" i="11"/>
  <c r="AA172" i="11"/>
  <c r="U141" i="9"/>
  <c r="U32" i="11"/>
  <c r="U16" i="10"/>
  <c r="U19" i="11"/>
  <c r="AA106" i="11"/>
  <c r="Z97" i="11"/>
  <c r="V196" i="10"/>
  <c r="V167" i="9"/>
  <c r="V29" i="11"/>
  <c r="T111" i="11"/>
  <c r="T95" i="10"/>
  <c r="U196" i="10"/>
  <c r="U167" i="9"/>
  <c r="U29" i="11"/>
  <c r="U77" i="11"/>
  <c r="U167" i="10"/>
  <c r="U199" i="10"/>
  <c r="U170" i="9"/>
  <c r="U36" i="11"/>
  <c r="Z18" i="10"/>
  <c r="Z28" i="11"/>
  <c r="R18" i="11"/>
  <c r="AB27" i="1"/>
  <c r="AB44" i="1"/>
  <c r="AB36" i="10" s="1"/>
  <c r="AB94" i="1"/>
  <c r="AB21" i="1"/>
  <c r="Z68" i="10"/>
  <c r="Z100" i="11"/>
  <c r="AB41" i="1"/>
  <c r="AB26" i="11" s="1"/>
  <c r="X149" i="9"/>
  <c r="AB57" i="1"/>
  <c r="Z87" i="11"/>
  <c r="Z159" i="11" s="1"/>
  <c r="T170" i="11"/>
  <c r="Z89" i="11"/>
  <c r="Z35" i="10"/>
  <c r="U140" i="9"/>
  <c r="X17" i="10"/>
  <c r="X21" i="11"/>
  <c r="Z24" i="11"/>
  <c r="Z172" i="11"/>
  <c r="Z128" i="10"/>
  <c r="AA175" i="11"/>
  <c r="U121" i="9"/>
  <c r="AA20" i="10"/>
  <c r="AA31" i="11"/>
  <c r="U93" i="11"/>
  <c r="AA22" i="11"/>
  <c r="S141" i="9"/>
  <c r="S32" i="11"/>
  <c r="U98" i="11"/>
  <c r="T114" i="11"/>
  <c r="T140" i="10"/>
  <c r="T121" i="9"/>
  <c r="S197" i="10"/>
  <c r="S168" i="9"/>
  <c r="S30" i="11"/>
  <c r="V168" i="9"/>
  <c r="V197" i="10"/>
  <c r="V30" i="11"/>
  <c r="T54" i="10"/>
  <c r="T91" i="11"/>
  <c r="V121" i="9"/>
  <c r="V114" i="11"/>
  <c r="V140" i="10"/>
  <c r="T173" i="11"/>
  <c r="U183" i="11"/>
  <c r="U178" i="10"/>
  <c r="U180" i="10" s="1"/>
  <c r="U154" i="9"/>
  <c r="U156" i="9" s="1"/>
  <c r="X170" i="10"/>
  <c r="W130" i="10"/>
  <c r="Y106" i="9"/>
  <c r="AB177" i="10"/>
  <c r="AB47" i="1"/>
  <c r="AB20" i="1"/>
  <c r="R185" i="11"/>
  <c r="Z47" i="11"/>
  <c r="R11" i="11"/>
  <c r="R17" i="10"/>
  <c r="R118" i="9"/>
  <c r="X53" i="10"/>
  <c r="X89" i="11"/>
  <c r="X159" i="11" s="1"/>
  <c r="R115" i="11"/>
  <c r="X37" i="11"/>
  <c r="R36" i="11"/>
  <c r="R199" i="10"/>
  <c r="R170" i="9"/>
  <c r="R118" i="11"/>
  <c r="R21" i="10"/>
  <c r="R117" i="11"/>
  <c r="R122" i="9"/>
  <c r="R141" i="10"/>
  <c r="AB113" i="9"/>
  <c r="R29" i="11"/>
  <c r="R167" i="9"/>
  <c r="R27" i="11"/>
  <c r="R140" i="9"/>
  <c r="R97" i="11"/>
  <c r="R75" i="11"/>
  <c r="R170" i="11"/>
  <c r="R126" i="10"/>
  <c r="AB29" i="1"/>
  <c r="S93" i="11"/>
  <c r="AA184" i="11"/>
  <c r="AA189" i="11" s="1"/>
  <c r="T142" i="10"/>
  <c r="AB72" i="1"/>
  <c r="AB115" i="11" s="1"/>
  <c r="T47" i="11"/>
  <c r="T124" i="9"/>
  <c r="Y130" i="10"/>
  <c r="R15" i="10"/>
  <c r="R35" i="10"/>
  <c r="T113" i="11"/>
  <c r="Z39" i="10"/>
  <c r="T53" i="10"/>
  <c r="T89" i="11"/>
  <c r="S95" i="11"/>
  <c r="U53" i="10"/>
  <c r="U89" i="11"/>
  <c r="S23" i="11"/>
  <c r="AB33" i="1"/>
  <c r="R19" i="11"/>
  <c r="R16" i="10"/>
  <c r="Z36" i="10"/>
  <c r="Z101" i="11"/>
  <c r="S38" i="10"/>
  <c r="S34" i="11"/>
  <c r="Z21" i="10"/>
  <c r="Z118" i="11"/>
  <c r="U175" i="11"/>
  <c r="U176" i="11"/>
  <c r="AA91" i="11"/>
  <c r="AA54" i="10"/>
  <c r="AB34" i="1"/>
  <c r="S96" i="11"/>
  <c r="S19" i="11"/>
  <c r="S16" i="10"/>
  <c r="T37" i="11"/>
  <c r="U37" i="10"/>
  <c r="U33" i="11"/>
  <c r="S42" i="11"/>
  <c r="R98" i="11"/>
  <c r="U39" i="10"/>
  <c r="U115" i="11"/>
  <c r="S26" i="11"/>
  <c r="S139" i="9"/>
  <c r="X31" i="11"/>
  <c r="X20" i="10"/>
  <c r="R78" i="11"/>
  <c r="R147" i="9"/>
  <c r="R168" i="10"/>
  <c r="U147" i="9"/>
  <c r="U168" i="10"/>
  <c r="U78" i="11"/>
  <c r="T31" i="11"/>
  <c r="T20" i="10"/>
  <c r="X22" i="10"/>
  <c r="X119" i="11"/>
  <c r="T92" i="11"/>
  <c r="Z188" i="10"/>
  <c r="Z76" i="11"/>
  <c r="AB40" i="1"/>
  <c r="Z161" i="9"/>
  <c r="AA45" i="11"/>
  <c r="AA200" i="10"/>
  <c r="AA171" i="9"/>
  <c r="T98" i="11"/>
  <c r="V39" i="11"/>
  <c r="AA96" i="11"/>
  <c r="R108" i="11"/>
  <c r="R73" i="10"/>
  <c r="S73" i="10"/>
  <c r="S108" i="11"/>
  <c r="V16" i="10"/>
  <c r="V19" i="11"/>
  <c r="AB96" i="1"/>
  <c r="R122" i="11"/>
  <c r="R89" i="11"/>
  <c r="R53" i="10"/>
  <c r="T22" i="11"/>
  <c r="X184" i="11"/>
  <c r="X189" i="11" s="1"/>
  <c r="R23" i="11"/>
  <c r="AA23" i="11"/>
  <c r="V36" i="10"/>
  <c r="V101" i="11"/>
  <c r="AB77" i="1"/>
  <c r="V21" i="10"/>
  <c r="V118" i="11"/>
  <c r="U22" i="10"/>
  <c r="U119" i="11"/>
  <c r="Z175" i="11"/>
  <c r="T42" i="11"/>
  <c r="T43" i="11"/>
  <c r="V54" i="10"/>
  <c r="V60" i="10" s="1"/>
  <c r="V91" i="11"/>
  <c r="V159" i="11" s="1"/>
  <c r="AA15" i="10"/>
  <c r="AA18" i="11"/>
  <c r="Z19" i="11"/>
  <c r="X42" i="11"/>
  <c r="X115" i="9"/>
  <c r="X133" i="9" s="1"/>
  <c r="X138" i="10"/>
  <c r="X11" i="11"/>
  <c r="R39" i="10"/>
  <c r="X95" i="10"/>
  <c r="X111" i="11"/>
  <c r="T119" i="11"/>
  <c r="AB78" i="1"/>
  <c r="T184" i="11"/>
  <c r="AB85" i="1"/>
  <c r="AA103" i="11"/>
  <c r="S43" i="11"/>
  <c r="U91" i="11"/>
  <c r="U54" i="10"/>
  <c r="U104" i="11"/>
  <c r="Z104" i="11"/>
  <c r="Z112" i="11"/>
  <c r="Z96" i="10"/>
  <c r="Z97" i="10" s="1"/>
  <c r="S140" i="10"/>
  <c r="S114" i="11"/>
  <c r="S121" i="9"/>
  <c r="Z139" i="9"/>
  <c r="Z26" i="11"/>
  <c r="Z160" i="10"/>
  <c r="AA35" i="10"/>
  <c r="AA90" i="11"/>
  <c r="R100" i="11"/>
  <c r="R76" i="11"/>
  <c r="U79" i="11"/>
  <c r="U148" i="9"/>
  <c r="U169" i="10"/>
  <c r="AA39" i="11"/>
  <c r="V76" i="10"/>
  <c r="AB22" i="1"/>
  <c r="AB90" i="11" s="1"/>
  <c r="AB37" i="1"/>
  <c r="S35" i="10"/>
  <c r="S90" i="11"/>
  <c r="U17" i="10"/>
  <c r="U21" i="11"/>
  <c r="X92" i="11"/>
  <c r="S68" i="10"/>
  <c r="S100" i="11"/>
  <c r="AB43" i="1"/>
  <c r="AB62" i="9" s="1"/>
  <c r="U184" i="11"/>
  <c r="T174" i="11"/>
  <c r="R79" i="11"/>
  <c r="R169" i="10"/>
  <c r="T28" i="11"/>
  <c r="T18" i="10"/>
  <c r="X122" i="11"/>
  <c r="W109" i="11"/>
  <c r="W79" i="10"/>
  <c r="Z184" i="11"/>
  <c r="V96" i="11"/>
  <c r="U106" i="11"/>
  <c r="U119" i="9"/>
  <c r="R26" i="11"/>
  <c r="R139" i="9"/>
  <c r="X18" i="10"/>
  <c r="X28" i="11"/>
  <c r="R176" i="11"/>
  <c r="T176" i="11"/>
  <c r="T19" i="10"/>
  <c r="T105" i="11"/>
  <c r="T13" i="11"/>
  <c r="X40" i="11"/>
  <c r="X23" i="10"/>
  <c r="Y149" i="9"/>
  <c r="R35" i="11"/>
  <c r="R169" i="9"/>
  <c r="AA47" i="11"/>
  <c r="X112" i="11"/>
  <c r="X127" i="10"/>
  <c r="AB14" i="1"/>
  <c r="X47" i="11"/>
  <c r="S47" i="11"/>
  <c r="X96" i="10"/>
  <c r="X171" i="11"/>
  <c r="Y170" i="10"/>
  <c r="AB48" i="1"/>
  <c r="AB187" i="11"/>
  <c r="W76" i="10"/>
  <c r="AB138" i="10"/>
  <c r="R13" i="11"/>
  <c r="R14" i="10"/>
  <c r="R31" i="11"/>
  <c r="R20" i="10"/>
  <c r="R186" i="11"/>
  <c r="W125" i="11"/>
  <c r="W80" i="10"/>
  <c r="R37" i="11"/>
  <c r="X141" i="9"/>
  <c r="AB69" i="1"/>
  <c r="X32" i="11"/>
  <c r="N175" i="11"/>
  <c r="X83" i="1"/>
  <c r="X166" i="1" s="1"/>
  <c r="R83" i="1"/>
  <c r="R116" i="11"/>
  <c r="U14" i="11"/>
  <c r="U194" i="10"/>
  <c r="AB16" i="1"/>
  <c r="U165" i="9"/>
  <c r="U181" i="9" s="1"/>
  <c r="S15" i="11"/>
  <c r="S195" i="10"/>
  <c r="S166" i="9"/>
  <c r="S181" i="9" s="1"/>
  <c r="AB17" i="1"/>
  <c r="R88" i="11"/>
  <c r="R34" i="10"/>
  <c r="R92" i="11"/>
  <c r="AB32" i="1"/>
  <c r="T95" i="11"/>
  <c r="R77" i="11"/>
  <c r="R167" i="10"/>
  <c r="R146" i="9"/>
  <c r="S175" i="11"/>
  <c r="Z140" i="10"/>
  <c r="Z114" i="11"/>
  <c r="Z121" i="9"/>
  <c r="R80" i="10"/>
  <c r="R125" i="11"/>
  <c r="AB100" i="1"/>
  <c r="AB68" i="9" s="1"/>
  <c r="U123" i="11"/>
  <c r="U74" i="10"/>
  <c r="Z186" i="11"/>
  <c r="T23" i="10"/>
  <c r="T40" i="11"/>
  <c r="R39" i="11"/>
  <c r="R121" i="11"/>
  <c r="U142" i="10"/>
  <c r="V47" i="11"/>
  <c r="U96" i="10"/>
  <c r="AB103" i="1"/>
  <c r="AB71" i="9" s="1"/>
  <c r="R124" i="11"/>
  <c r="R75" i="10"/>
  <c r="AB102" i="1"/>
  <c r="T75" i="10"/>
  <c r="T124" i="11"/>
  <c r="AA124" i="11"/>
  <c r="AA75" i="10"/>
  <c r="S142" i="10"/>
  <c r="AB99" i="1"/>
  <c r="S124" i="11"/>
  <c r="S75" i="10"/>
  <c r="T186" i="11"/>
  <c r="T41" i="11"/>
  <c r="AB88" i="1"/>
  <c r="R32" i="11"/>
  <c r="R141" i="9"/>
  <c r="X116" i="9"/>
  <c r="AB12" i="1"/>
  <c r="X12" i="11"/>
  <c r="X139" i="10"/>
  <c r="X174" i="11"/>
  <c r="AB73" i="1"/>
  <c r="AB80" i="9" s="1"/>
  <c r="W116" i="11"/>
  <c r="R177" i="11"/>
  <c r="AA127" i="10"/>
  <c r="AA171" i="11"/>
  <c r="R15" i="11"/>
  <c r="R195" i="10"/>
  <c r="R166" i="9"/>
  <c r="AA94" i="11"/>
  <c r="R22" i="11"/>
  <c r="R95" i="11"/>
  <c r="AA24" i="11"/>
  <c r="AB36" i="1"/>
  <c r="R110" i="11"/>
  <c r="R67" i="10"/>
  <c r="U67" i="10"/>
  <c r="U110" i="11"/>
  <c r="AB59" i="1"/>
  <c r="R41" i="11"/>
  <c r="AA41" i="11"/>
  <c r="AA43" i="11"/>
  <c r="AB90" i="1"/>
  <c r="R91" i="11"/>
  <c r="R54" i="10"/>
  <c r="R103" i="11"/>
  <c r="AA104" i="11"/>
  <c r="R106" i="11"/>
  <c r="R119" i="9"/>
  <c r="S113" i="11"/>
  <c r="AB64" i="1"/>
  <c r="AB79" i="9" s="1"/>
  <c r="S100" i="10"/>
  <c r="S103" i="10" s="1"/>
  <c r="R114" i="11"/>
  <c r="R140" i="10"/>
  <c r="R121" i="9"/>
  <c r="U124" i="9"/>
  <c r="X124" i="9"/>
  <c r="X142" i="10"/>
  <c r="AB63" i="1"/>
  <c r="AB78" i="9" s="1"/>
  <c r="AB101" i="1"/>
  <c r="AB69" i="9" s="1"/>
  <c r="Z123" i="11"/>
  <c r="Z74" i="10"/>
  <c r="AA123" i="11"/>
  <c r="AA74" i="10"/>
  <c r="Z124" i="11"/>
  <c r="Z75" i="10"/>
  <c r="S148" i="9"/>
  <c r="S169" i="10"/>
  <c r="S79" i="11"/>
  <c r="Z148" i="9"/>
  <c r="Z79" i="11"/>
  <c r="Z169" i="10"/>
  <c r="AB80" i="1"/>
  <c r="R171" i="11"/>
  <c r="R127" i="10"/>
  <c r="W104" i="11"/>
  <c r="R14" i="11"/>
  <c r="R165" i="9"/>
  <c r="R194" i="10"/>
  <c r="AB31" i="1"/>
  <c r="U22" i="11"/>
  <c r="R25" i="11"/>
  <c r="R79" i="10"/>
  <c r="R109" i="11"/>
  <c r="AA67" i="10"/>
  <c r="AA110" i="11"/>
  <c r="R30" i="11"/>
  <c r="R168" i="9"/>
  <c r="R197" i="10"/>
  <c r="R42" i="11"/>
  <c r="S91" i="11"/>
  <c r="AB23" i="1"/>
  <c r="S54" i="10"/>
  <c r="U19" i="10"/>
  <c r="AB50" i="1"/>
  <c r="U105" i="11"/>
  <c r="S95" i="10"/>
  <c r="S97" i="10" s="1"/>
  <c r="S111" i="11"/>
  <c r="AA96" i="10"/>
  <c r="AA112" i="11"/>
  <c r="R96" i="10"/>
  <c r="R112" i="11"/>
  <c r="R28" i="11"/>
  <c r="R18" i="10"/>
  <c r="R123" i="11"/>
  <c r="R74" i="10"/>
  <c r="Z42" i="11"/>
  <c r="R12" i="11"/>
  <c r="R139" i="10"/>
  <c r="R116" i="9"/>
  <c r="X39" i="11"/>
  <c r="AB82" i="1"/>
  <c r="R24" i="11"/>
  <c r="V25" i="11"/>
  <c r="AB38" i="1"/>
  <c r="Z79" i="10"/>
  <c r="Z92" i="10" s="1"/>
  <c r="Z109" i="11"/>
  <c r="X54" i="10"/>
  <c r="X91" i="11"/>
  <c r="AB53" i="1"/>
  <c r="Z106" i="11"/>
  <c r="Z119" i="9"/>
  <c r="R111" i="11"/>
  <c r="R95" i="10"/>
  <c r="U112" i="11"/>
  <c r="R104" i="11"/>
  <c r="U34" i="10"/>
  <c r="AB19" i="1"/>
  <c r="U88" i="11"/>
  <c r="U159" i="11" s="1"/>
  <c r="AB28" i="1"/>
  <c r="V92" i="11"/>
  <c r="R94" i="11"/>
  <c r="X95" i="11"/>
  <c r="T79" i="10"/>
  <c r="T92" i="10" s="1"/>
  <c r="T109" i="11"/>
  <c r="AB58" i="1"/>
  <c r="AB70" i="9" s="1"/>
  <c r="V146" i="9"/>
  <c r="V167" i="10"/>
  <c r="V77" i="11"/>
  <c r="AB60" i="1"/>
  <c r="AA197" i="10"/>
  <c r="AA168" i="9"/>
  <c r="AA181" i="9" s="1"/>
  <c r="AB67" i="1"/>
  <c r="AA30" i="11"/>
  <c r="V106" i="9"/>
  <c r="V130" i="10"/>
  <c r="V175" i="11"/>
  <c r="V180" i="11" s="1"/>
  <c r="V42" i="11"/>
  <c r="AB89" i="1"/>
  <c r="S103" i="11"/>
  <c r="R105" i="11"/>
  <c r="R19" i="10"/>
  <c r="R113" i="11"/>
  <c r="R100" i="10"/>
  <c r="AA28" i="11"/>
  <c r="AA18" i="10"/>
  <c r="AA40" i="11"/>
  <c r="AA23" i="10"/>
  <c r="AB87" i="1"/>
  <c r="T79" i="11"/>
  <c r="T169" i="10"/>
  <c r="T170" i="10" s="1"/>
  <c r="T148" i="9"/>
  <c r="T149" i="9" s="1"/>
  <c r="AB86" i="1"/>
  <c r="AB169" i="10" s="1"/>
  <c r="V181" i="9" l="1"/>
  <c r="S72" i="11"/>
  <c r="V72" i="11"/>
  <c r="U72" i="11"/>
  <c r="Z72" i="11"/>
  <c r="X72" i="11"/>
  <c r="AA72" i="11"/>
  <c r="T72" i="11"/>
  <c r="S81" i="11"/>
  <c r="Y222" i="10"/>
  <c r="S95" i="9"/>
  <c r="Y188" i="9"/>
  <c r="Z95" i="9"/>
  <c r="W95" i="9"/>
  <c r="W188" i="9" s="1"/>
  <c r="AB153" i="9"/>
  <c r="AA97" i="10"/>
  <c r="T151" i="10"/>
  <c r="S151" i="10"/>
  <c r="X151" i="10"/>
  <c r="Z151" i="10"/>
  <c r="AA151" i="10"/>
  <c r="V151" i="10"/>
  <c r="U151" i="10"/>
  <c r="U103" i="10"/>
  <c r="Z103" i="10"/>
  <c r="T97" i="10"/>
  <c r="T49" i="10"/>
  <c r="Z60" i="10"/>
  <c r="U49" i="10"/>
  <c r="U60" i="10"/>
  <c r="X49" i="10"/>
  <c r="X60" i="10"/>
  <c r="V49" i="10"/>
  <c r="AA60" i="10"/>
  <c r="S60" i="10"/>
  <c r="Z49" i="10"/>
  <c r="S49" i="10"/>
  <c r="T60" i="10"/>
  <c r="AA49" i="10"/>
  <c r="Z30" i="10"/>
  <c r="T30" i="10"/>
  <c r="X30" i="10"/>
  <c r="AA30" i="10"/>
  <c r="V30" i="10"/>
  <c r="U76" i="10"/>
  <c r="S30" i="10"/>
  <c r="U30" i="10"/>
  <c r="T76" i="10"/>
  <c r="U207" i="10"/>
  <c r="AA95" i="9"/>
  <c r="T95" i="9"/>
  <c r="AB104" i="11"/>
  <c r="AB65" i="9"/>
  <c r="AB67" i="9"/>
  <c r="AB73" i="10"/>
  <c r="AB66" i="9"/>
  <c r="U95" i="9"/>
  <c r="AB101" i="10"/>
  <c r="AB81" i="9"/>
  <c r="AB105" i="9"/>
  <c r="AB171" i="11"/>
  <c r="AB103" i="9"/>
  <c r="AB103" i="11"/>
  <c r="AB64" i="9"/>
  <c r="AB77" i="9"/>
  <c r="AB89" i="11"/>
  <c r="Z207" i="10"/>
  <c r="T207" i="10"/>
  <c r="W191" i="11"/>
  <c r="S207" i="10"/>
  <c r="V207" i="10"/>
  <c r="AA207" i="10"/>
  <c r="W92" i="10"/>
  <c r="W222" i="10" s="1"/>
  <c r="AB180" i="10"/>
  <c r="S189" i="11"/>
  <c r="AB182" i="11"/>
  <c r="Z189" i="11"/>
  <c r="U189" i="11"/>
  <c r="AB11" i="11"/>
  <c r="T189" i="11"/>
  <c r="AB126" i="10"/>
  <c r="AB170" i="11"/>
  <c r="U81" i="11"/>
  <c r="V81" i="11"/>
  <c r="Z81" i="11"/>
  <c r="AB185" i="11"/>
  <c r="AB137" i="9"/>
  <c r="V142" i="9"/>
  <c r="T81" i="11"/>
  <c r="AB18" i="11"/>
  <c r="AB16" i="11"/>
  <c r="T161" i="9"/>
  <c r="AB20" i="11"/>
  <c r="T188" i="10"/>
  <c r="V160" i="10"/>
  <c r="S170" i="10"/>
  <c r="AB129" i="10"/>
  <c r="AB173" i="11"/>
  <c r="AB38" i="10"/>
  <c r="X142" i="9"/>
  <c r="AB34" i="11"/>
  <c r="AB20" i="10"/>
  <c r="X160" i="10"/>
  <c r="AB114" i="11"/>
  <c r="AB118" i="9"/>
  <c r="AB121" i="9"/>
  <c r="AB28" i="11"/>
  <c r="AB15" i="10"/>
  <c r="AB78" i="11"/>
  <c r="AB147" i="9"/>
  <c r="AB140" i="10"/>
  <c r="AB154" i="9"/>
  <c r="AB19" i="11"/>
  <c r="AB120" i="11"/>
  <c r="AB183" i="11"/>
  <c r="AB16" i="10"/>
  <c r="AB38" i="11"/>
  <c r="AB122" i="11"/>
  <c r="AB177" i="11"/>
  <c r="AB31" i="11"/>
  <c r="Z106" i="9"/>
  <c r="AB137" i="10"/>
  <c r="AB111" i="11"/>
  <c r="AB95" i="10"/>
  <c r="AB128" i="10"/>
  <c r="AB24" i="10"/>
  <c r="AB21" i="11"/>
  <c r="AB172" i="11"/>
  <c r="AB107" i="11"/>
  <c r="AB39" i="10"/>
  <c r="AB169" i="9"/>
  <c r="AB94" i="11"/>
  <c r="AB27" i="11"/>
  <c r="AB44" i="11"/>
  <c r="AB117" i="11"/>
  <c r="AB101" i="11"/>
  <c r="AB141" i="10"/>
  <c r="AB198" i="10"/>
  <c r="AB36" i="11"/>
  <c r="AB174" i="11"/>
  <c r="AB139" i="9"/>
  <c r="AB87" i="11"/>
  <c r="AB170" i="9"/>
  <c r="T160" i="10"/>
  <c r="AA160" i="10"/>
  <c r="AA142" i="9"/>
  <c r="AA68" i="10"/>
  <c r="U97" i="10"/>
  <c r="AA76" i="10"/>
  <c r="Z130" i="10"/>
  <c r="Z149" i="9"/>
  <c r="X97" i="10"/>
  <c r="T142" i="9"/>
  <c r="U68" i="10"/>
  <c r="Z142" i="9"/>
  <c r="U160" i="10"/>
  <c r="V149" i="9"/>
  <c r="V170" i="10"/>
  <c r="S76" i="10"/>
  <c r="T106" i="9"/>
  <c r="T180" i="11"/>
  <c r="U106" i="9"/>
  <c r="S142" i="9"/>
  <c r="U142" i="9"/>
  <c r="S160" i="10"/>
  <c r="AB123" i="9"/>
  <c r="AB46" i="11"/>
  <c r="AA180" i="11"/>
  <c r="AB33" i="11"/>
  <c r="AB53" i="10"/>
  <c r="AB108" i="11"/>
  <c r="AB127" i="10"/>
  <c r="S106" i="9"/>
  <c r="X76" i="10"/>
  <c r="AB17" i="11"/>
  <c r="AA130" i="10"/>
  <c r="AB138" i="9"/>
  <c r="AB99" i="11"/>
  <c r="S149" i="9"/>
  <c r="S180" i="11"/>
  <c r="AB37" i="10"/>
  <c r="AB17" i="10"/>
  <c r="AB29" i="11"/>
  <c r="AB167" i="9"/>
  <c r="AB196" i="10"/>
  <c r="AB13" i="11"/>
  <c r="AB14" i="10"/>
  <c r="AA106" i="9"/>
  <c r="S130" i="10"/>
  <c r="Z180" i="11"/>
  <c r="Z170" i="10"/>
  <c r="AB159" i="10"/>
  <c r="U130" i="10"/>
  <c r="U170" i="10"/>
  <c r="U149" i="9"/>
  <c r="AB98" i="11"/>
  <c r="AB100" i="11"/>
  <c r="AB119" i="11"/>
  <c r="AB22" i="10"/>
  <c r="AB76" i="11"/>
  <c r="AB184" i="11"/>
  <c r="T130" i="10"/>
  <c r="AB35" i="10"/>
  <c r="AB118" i="11"/>
  <c r="AB21" i="10"/>
  <c r="U180" i="11"/>
  <c r="AB23" i="11"/>
  <c r="AB93" i="11"/>
  <c r="AB171" i="9"/>
  <c r="AB200" i="10"/>
  <c r="AB45" i="11"/>
  <c r="AB96" i="11"/>
  <c r="AB83" i="1"/>
  <c r="AB166" i="1" s="1"/>
  <c r="Y191" i="11"/>
  <c r="AB109" i="11"/>
  <c r="AB79" i="10"/>
  <c r="AB91" i="11"/>
  <c r="AB54" i="10"/>
  <c r="AB113" i="11"/>
  <c r="AB100" i="10"/>
  <c r="AB116" i="11"/>
  <c r="AB12" i="11"/>
  <c r="AB139" i="10"/>
  <c r="AB116" i="9"/>
  <c r="AB112" i="11"/>
  <c r="AB39" i="11"/>
  <c r="AB22" i="11"/>
  <c r="Z76" i="10"/>
  <c r="AB75" i="10"/>
  <c r="AB124" i="11"/>
  <c r="AB43" i="11"/>
  <c r="AB67" i="10"/>
  <c r="AB110" i="11"/>
  <c r="AB24" i="11"/>
  <c r="AB80" i="10"/>
  <c r="AB125" i="11"/>
  <c r="AB166" i="9"/>
  <c r="AB195" i="10"/>
  <c r="AB15" i="11"/>
  <c r="X130" i="10"/>
  <c r="X175" i="11"/>
  <c r="X180" i="11" s="1"/>
  <c r="X106" i="9"/>
  <c r="AB197" i="10"/>
  <c r="AB30" i="11"/>
  <c r="AB168" i="9"/>
  <c r="AB47" i="11"/>
  <c r="AB142" i="10"/>
  <c r="AB124" i="9"/>
  <c r="AB96" i="10"/>
  <c r="AB42" i="11"/>
  <c r="AB92" i="11"/>
  <c r="AB105" i="11"/>
  <c r="AB19" i="10"/>
  <c r="AB186" i="11"/>
  <c r="AB25" i="11"/>
  <c r="AB146" i="9"/>
  <c r="AB167" i="10"/>
  <c r="AB77" i="11"/>
  <c r="AB88" i="11"/>
  <c r="AB34" i="10"/>
  <c r="AB119" i="9"/>
  <c r="AB106" i="11"/>
  <c r="AB37" i="11"/>
  <c r="AB41" i="11"/>
  <c r="AB74" i="10"/>
  <c r="AB123" i="11"/>
  <c r="AB95" i="11"/>
  <c r="AB165" i="9"/>
  <c r="AB194" i="10"/>
  <c r="AB14" i="11"/>
  <c r="R175" i="11"/>
  <c r="AB32" i="11"/>
  <c r="AB141" i="9"/>
  <c r="AB23" i="10"/>
  <c r="AB40" i="11"/>
  <c r="AB79" i="11"/>
  <c r="AB148" i="9"/>
  <c r="AB159" i="11" l="1"/>
  <c r="AB72" i="11"/>
  <c r="S188" i="9"/>
  <c r="V188" i="9"/>
  <c r="X188" i="9"/>
  <c r="T188" i="9"/>
  <c r="AA188" i="9"/>
  <c r="U188" i="9"/>
  <c r="Z222" i="10"/>
  <c r="AA222" i="10"/>
  <c r="X222" i="10"/>
  <c r="T222" i="10"/>
  <c r="V222" i="10"/>
  <c r="AB156" i="9"/>
  <c r="AB103" i="10"/>
  <c r="U222" i="10"/>
  <c r="S222" i="10"/>
  <c r="AB151" i="10"/>
  <c r="AB60" i="10"/>
  <c r="AB49" i="10"/>
  <c r="AB30" i="10"/>
  <c r="AB95" i="9"/>
  <c r="AB207" i="10"/>
  <c r="AB92" i="10"/>
  <c r="AB189" i="11"/>
  <c r="AB170" i="10"/>
  <c r="AB81" i="11"/>
  <c r="AB161" i="9"/>
  <c r="AB188" i="10"/>
  <c r="AB97" i="10"/>
  <c r="AB106" i="9"/>
  <c r="AB142" i="9"/>
  <c r="AB160" i="10"/>
  <c r="S191" i="11"/>
  <c r="Z191" i="11"/>
  <c r="V191" i="11"/>
  <c r="AB68" i="10"/>
  <c r="AB130" i="10"/>
  <c r="AB175" i="11"/>
  <c r="AB180" i="11" s="1"/>
  <c r="T191" i="11"/>
  <c r="AA191" i="11"/>
  <c r="X191" i="11"/>
  <c r="AB76" i="10"/>
  <c r="U191" i="11"/>
  <c r="AB149" i="9"/>
  <c r="AB222" i="10" l="1"/>
  <c r="AB191" i="11"/>
  <c r="AB133" i="9" l="1"/>
  <c r="Z133" i="9"/>
  <c r="Z181" i="9" l="1"/>
  <c r="Z188" i="9" s="1"/>
  <c r="AB181" i="9"/>
  <c r="AB188" i="9" s="1"/>
</calcChain>
</file>

<file path=xl/sharedStrings.xml><?xml version="1.0" encoding="utf-8"?>
<sst xmlns="http://schemas.openxmlformats.org/spreadsheetml/2006/main" count="2357" uniqueCount="437">
  <si>
    <t>Increment</t>
  </si>
  <si>
    <t>TIF #</t>
  </si>
  <si>
    <t>Base #</t>
  </si>
  <si>
    <t>School</t>
  </si>
  <si>
    <t>City/Twnshp</t>
  </si>
  <si>
    <t>County</t>
  </si>
  <si>
    <t>Levy</t>
  </si>
  <si>
    <t>State</t>
  </si>
  <si>
    <t>City</t>
  </si>
  <si>
    <t>Dollars</t>
  </si>
  <si>
    <t>Ag Ext</t>
  </si>
  <si>
    <t>Assessor</t>
  </si>
  <si>
    <t>Description</t>
  </si>
  <si>
    <t>CADSI</t>
  </si>
  <si>
    <t>Neural</t>
  </si>
  <si>
    <t>Coralville</t>
  </si>
  <si>
    <t>Clear Creek</t>
  </si>
  <si>
    <t>North Liberty</t>
  </si>
  <si>
    <t>Iowa City</t>
  </si>
  <si>
    <t>Lone Tree</t>
  </si>
  <si>
    <t>Tiffin</t>
  </si>
  <si>
    <t>Oxford City</t>
  </si>
  <si>
    <t>Swisher</t>
  </si>
  <si>
    <t>College</t>
  </si>
  <si>
    <t>CPMI</t>
  </si>
  <si>
    <t>North Liberty Urban Renewal</t>
  </si>
  <si>
    <t>North Liberty Ag Urban Renewal</t>
  </si>
  <si>
    <t>Lone Tree Urban Renewal</t>
  </si>
  <si>
    <t>Lone Tree Ag Urban Renewal</t>
  </si>
  <si>
    <t>Highway 6 Urban Renewal</t>
  </si>
  <si>
    <t>12th Avenue Urban Renewal</t>
  </si>
  <si>
    <t>Tiffin Urban Renewal</t>
  </si>
  <si>
    <t>Tiffin Ag Urban Renewal</t>
  </si>
  <si>
    <t>Oxford 1993 Urban Renewal</t>
  </si>
  <si>
    <t>Oxford Ag 1993 Urban Renewal</t>
  </si>
  <si>
    <t>Highway 6 Urban Renewal 1994</t>
  </si>
  <si>
    <t>Tiffin Urban Renewal 1995</t>
  </si>
  <si>
    <t>Uro Surge</t>
  </si>
  <si>
    <t>12th Avenue Urban Renewal 1996 One</t>
  </si>
  <si>
    <t>Coral Ridge Mall Urban Renewal</t>
  </si>
  <si>
    <t>North Liberty Urban Renewal 1997</t>
  </si>
  <si>
    <t>Swisher Urban Renewal Area</t>
  </si>
  <si>
    <t>Swisher Ag Urban Renewal Area</t>
  </si>
  <si>
    <t>North Liberty  Ag Urban Renewal 1997</t>
  </si>
  <si>
    <t>12th Avenue Urban Renewal 1996 Two</t>
  </si>
  <si>
    <t>12th Avenue Urban Renewal 1996 Three</t>
  </si>
  <si>
    <t>Coral Ridge Mall Ag Urban Renewal</t>
  </si>
  <si>
    <t>Total</t>
  </si>
  <si>
    <t>Levies</t>
  </si>
  <si>
    <t>Taken</t>
  </si>
  <si>
    <t>Area</t>
  </si>
  <si>
    <t>TOTAL</t>
  </si>
  <si>
    <t>12th Avenue Urban Renewal 1994</t>
  </si>
  <si>
    <t>North Liberty Ag Urban Renewal 1997</t>
  </si>
  <si>
    <t>North Liberty Ag Urban Renewal 2000</t>
  </si>
  <si>
    <t>Township</t>
  </si>
  <si>
    <t>Oxford</t>
  </si>
  <si>
    <t>*</t>
  </si>
  <si>
    <t>dollars diverted to TIFs.</t>
  </si>
  <si>
    <t>Cemetery</t>
  </si>
  <si>
    <t>Sycamore Mall &amp; First Avenue</t>
  </si>
  <si>
    <t xml:space="preserve">Highway 6 Urban Renewal 2001 </t>
  </si>
  <si>
    <t>Taxable</t>
  </si>
  <si>
    <t>Less</t>
  </si>
  <si>
    <t>Debt Serv</t>
  </si>
  <si>
    <t>Levy Less</t>
  </si>
  <si>
    <t>&amp; PPEL</t>
  </si>
  <si>
    <t>Oxford 1999 Amnd To Urban Renewal</t>
  </si>
  <si>
    <t xml:space="preserve">North Liberty 2000 Amnd Urban Renewal </t>
  </si>
  <si>
    <t>Oxford 2001 Amnd To Urban Renewal</t>
  </si>
  <si>
    <t>Scott Six Urban Renewal Project Area</t>
  </si>
  <si>
    <t>Scott Six Urban Renewal Project Ind</t>
  </si>
  <si>
    <t>Coralville Urban Renewal Area-NCS</t>
  </si>
  <si>
    <t>Coralville Urban Renewal Area-Oakdale</t>
  </si>
  <si>
    <t>CVI</t>
  </si>
  <si>
    <t>CVC</t>
  </si>
  <si>
    <t>ICI</t>
  </si>
  <si>
    <t>NLC</t>
  </si>
  <si>
    <t>NLI</t>
  </si>
  <si>
    <t>NLI01</t>
  </si>
  <si>
    <t>NLC01</t>
  </si>
  <si>
    <t>LTL</t>
  </si>
  <si>
    <t>LTL01</t>
  </si>
  <si>
    <t>OCC</t>
  </si>
  <si>
    <t>OCC01</t>
  </si>
  <si>
    <t>TFC</t>
  </si>
  <si>
    <t>TFC01</t>
  </si>
  <si>
    <t>CVC01</t>
  </si>
  <si>
    <t>CVI01</t>
  </si>
  <si>
    <t>SWG</t>
  </si>
  <si>
    <t>SWG01</t>
  </si>
  <si>
    <t>ICI01</t>
  </si>
  <si>
    <t>NLIA1</t>
  </si>
  <si>
    <t>NLIA2</t>
  </si>
  <si>
    <t>NLCA1</t>
  </si>
  <si>
    <t>NLCA2</t>
  </si>
  <si>
    <t>CVCA1</t>
  </si>
  <si>
    <t>LTLA1</t>
  </si>
  <si>
    <t>LTLA2</t>
  </si>
  <si>
    <t>CVIB1</t>
  </si>
  <si>
    <t>CVIC1</t>
  </si>
  <si>
    <t>CVIC</t>
  </si>
  <si>
    <t>CVIB</t>
  </si>
  <si>
    <t>LTLA</t>
  </si>
  <si>
    <t>TFCA</t>
  </si>
  <si>
    <t>TFCA1</t>
  </si>
  <si>
    <t>OCCA</t>
  </si>
  <si>
    <t>OCCA1</t>
  </si>
  <si>
    <t>CVCA2</t>
  </si>
  <si>
    <t>CVCA3</t>
  </si>
  <si>
    <t>TFCA2</t>
  </si>
  <si>
    <t>CVCA4</t>
  </si>
  <si>
    <t>CVIC2</t>
  </si>
  <si>
    <t>CVIC3</t>
  </si>
  <si>
    <t>CVIC4</t>
  </si>
  <si>
    <t>CVCD</t>
  </si>
  <si>
    <t>CVID</t>
  </si>
  <si>
    <t>CVCD1</t>
  </si>
  <si>
    <t>CVID1</t>
  </si>
  <si>
    <t>NLIA3</t>
  </si>
  <si>
    <t>NLCA3</t>
  </si>
  <si>
    <t>NLIA4</t>
  </si>
  <si>
    <t>SWGA</t>
  </si>
  <si>
    <t>SWGA1</t>
  </si>
  <si>
    <t>OCCA2</t>
  </si>
  <si>
    <t>NLIA5</t>
  </si>
  <si>
    <t>ICIB1</t>
  </si>
  <si>
    <t>CVIB2</t>
  </si>
  <si>
    <t>NLIA6</t>
  </si>
  <si>
    <t>OCCA3</t>
  </si>
  <si>
    <t>ICIC</t>
  </si>
  <si>
    <t>ICIC1</t>
  </si>
  <si>
    <t>CVCA5</t>
  </si>
  <si>
    <t>CVIA6</t>
  </si>
  <si>
    <t>New</t>
  </si>
  <si>
    <t>NLIA7</t>
  </si>
  <si>
    <t>NLIA8</t>
  </si>
  <si>
    <t>LTLA3</t>
  </si>
  <si>
    <t>SOSA</t>
  </si>
  <si>
    <t>SOS</t>
  </si>
  <si>
    <t>SOS01</t>
  </si>
  <si>
    <t>SOSA1</t>
  </si>
  <si>
    <t>ICID</t>
  </si>
  <si>
    <t>ICIE</t>
  </si>
  <si>
    <t>Solon</t>
  </si>
  <si>
    <t>Solon Ag</t>
  </si>
  <si>
    <t>SHG</t>
  </si>
  <si>
    <t>SHG01</t>
  </si>
  <si>
    <t>SHGA</t>
  </si>
  <si>
    <t>SHGA1</t>
  </si>
  <si>
    <t>Shueyville UR TIF</t>
  </si>
  <si>
    <t>Shueyville UR TIF- Ag</t>
  </si>
  <si>
    <t>Solon UR TIF</t>
  </si>
  <si>
    <t>Solon UR TIF- Ag</t>
  </si>
  <si>
    <t xml:space="preserve">North Liberty 2002Amnd Urban Renewal </t>
  </si>
  <si>
    <t xml:space="preserve">North Liberty Ag 2002 Amnd Urban Renewal </t>
  </si>
  <si>
    <t>Sycamore Mall &amp; First Avenue 2003 Amendment\</t>
  </si>
  <si>
    <t>Northgate UR Area</t>
  </si>
  <si>
    <t>Iowa City City Univ. UR Proj.</t>
  </si>
  <si>
    <t>Shueyville</t>
  </si>
  <si>
    <t>Incr #</t>
  </si>
  <si>
    <t xml:space="preserve">N Lib City AG/ICSch/ N Lib UR 2003 </t>
  </si>
  <si>
    <t>Tiffin City/CC Sch/TF UR 2003</t>
  </si>
  <si>
    <t xml:space="preserve">TIF Levies on Jan 1, </t>
  </si>
  <si>
    <t xml:space="preserve"> Valuations</t>
  </si>
  <si>
    <t>Taxes collected in</t>
  </si>
  <si>
    <t>Property Taxes Diverted to TIFs</t>
  </si>
  <si>
    <t>Entry cells are in blue (or green for city ag levies); other cells update automatically</t>
  </si>
  <si>
    <t>Base#</t>
  </si>
  <si>
    <t>ICIB2</t>
  </si>
  <si>
    <t>Tiffin City Ag/CC Sch/TF UR 2003</t>
  </si>
  <si>
    <t>TFCA4</t>
  </si>
  <si>
    <t>TFCA5</t>
  </si>
  <si>
    <t>CVCA7</t>
  </si>
  <si>
    <t>Coralville Urban Renewal Area-TMD</t>
  </si>
  <si>
    <t>ICIF1</t>
  </si>
  <si>
    <t>ICIG</t>
  </si>
  <si>
    <t>ICIF</t>
  </si>
  <si>
    <t>IC Heinz Rd UR Area</t>
  </si>
  <si>
    <t>IC Ag Heinz Rd UR Area</t>
  </si>
  <si>
    <t>IC Highway 6 Commercial UR Area</t>
  </si>
  <si>
    <t>NLIA</t>
  </si>
  <si>
    <t>NLCA</t>
  </si>
  <si>
    <t>OCCA4</t>
  </si>
  <si>
    <t>CVCD2</t>
  </si>
  <si>
    <t>CVCD3</t>
  </si>
  <si>
    <t>CVID2</t>
  </si>
  <si>
    <t>OX 2001 Amend</t>
  </si>
  <si>
    <t>CV UR Mall-Hwy 6 2005</t>
  </si>
  <si>
    <t>ICIG1</t>
  </si>
  <si>
    <t>TFCA6</t>
  </si>
  <si>
    <t>TF 2005 Amendment</t>
  </si>
  <si>
    <t>TFCA7</t>
  </si>
  <si>
    <t>TF Ag 2005 Amendment</t>
  </si>
  <si>
    <t>NLIA9</t>
  </si>
  <si>
    <t>NL 2003 Amend</t>
  </si>
  <si>
    <t>CVIA9</t>
  </si>
  <si>
    <t>LTLA4</t>
  </si>
  <si>
    <t>NLCA5</t>
  </si>
  <si>
    <t>NLCA6</t>
  </si>
  <si>
    <t>NLCA7</t>
  </si>
  <si>
    <t>IC Highway 6 Comm UR Area- Southgate</t>
  </si>
  <si>
    <t>Oakdale UR 4th Amendment</t>
  </si>
  <si>
    <t>Oakdale UR 4th Amendment Ag</t>
  </si>
  <si>
    <t>LT UR- Fremont Hts.</t>
  </si>
  <si>
    <t>NL TIF- Conagra</t>
  </si>
  <si>
    <t>NL TIF- Maytag</t>
  </si>
  <si>
    <t>NL TIF- Maytag Ag</t>
  </si>
  <si>
    <t>CV UR Mall-Hwy 6 2005 Ag</t>
  </si>
  <si>
    <t>TIF</t>
  </si>
  <si>
    <t>Entry of valuation year and payable year here (blue fields).</t>
  </si>
  <si>
    <t>When new spreadsheets are created from this template for future years, new individual districts are added to to this worksheet and each summary worksheet with correct links to this worksheet.</t>
  </si>
  <si>
    <t>All Cities</t>
  </si>
  <si>
    <t>All Projects</t>
  </si>
  <si>
    <t>Area School</t>
  </si>
  <si>
    <t>LTLA5</t>
  </si>
  <si>
    <t>LT UR - Finley SD</t>
  </si>
  <si>
    <t>LTLA6</t>
  </si>
  <si>
    <t>LT UR - Finley SD Ag</t>
  </si>
  <si>
    <t>SOSA2</t>
  </si>
  <si>
    <t>SO UR - Memorials by Michel</t>
  </si>
  <si>
    <t>TIF $ Diverted (sorted by City Governments)</t>
  </si>
  <si>
    <t>TIF $ Diverted (sorted by School Districts)</t>
  </si>
  <si>
    <t>Property Tax $ Diverted (sorted by TIF Project)</t>
  </si>
  <si>
    <t>Coralville Mall/Highway 6 Merged Urban Renewal</t>
  </si>
  <si>
    <t>Coralville 12th Avenue Urban Renewal</t>
  </si>
  <si>
    <t>Iowa City Sycamore Mall &amp; 1st Avenue Urban Renewal</t>
  </si>
  <si>
    <t>Iowa City Northgate Corporate Park Urban Renewal</t>
  </si>
  <si>
    <t>Iowa City City University Urban Renewal</t>
  </si>
  <si>
    <t>Iowa City Heinz Road Urban Renewal</t>
  </si>
  <si>
    <t>Iowa City Highway 6 Commercial Urban Renewal</t>
  </si>
  <si>
    <t>SHGA2</t>
  </si>
  <si>
    <t>Shueyville UR TIF 2007 Amend</t>
  </si>
  <si>
    <t>Oakdale UR Increment</t>
  </si>
  <si>
    <t>NL UR TIF-Hospitality Increment</t>
  </si>
  <si>
    <t>NL UR TIF-Energy Mizer Increment</t>
  </si>
  <si>
    <t>NL UR TIF-Heartland Express Increment</t>
  </si>
  <si>
    <t>CVCA</t>
  </si>
  <si>
    <t>NLCA8</t>
  </si>
  <si>
    <t>NLCA9</t>
  </si>
  <si>
    <t>NLCB1</t>
  </si>
  <si>
    <t>ICIG2</t>
  </si>
  <si>
    <t>LTLA7</t>
  </si>
  <si>
    <t>ICIF4</t>
  </si>
  <si>
    <t>CVCE1</t>
  </si>
  <si>
    <t>Highway 6 Commercial - Ag</t>
  </si>
  <si>
    <t>LT Ag UR- Fremont Heights</t>
  </si>
  <si>
    <t>Heinz Rd. UR - Alpla 2 Rebate</t>
  </si>
  <si>
    <t>Coralville Oakdale UR TIF</t>
  </si>
  <si>
    <t>CVIE</t>
  </si>
  <si>
    <t>ICID2</t>
  </si>
  <si>
    <t>TFCA8</t>
  </si>
  <si>
    <t>NLCB4</t>
  </si>
  <si>
    <t>SOSA3</t>
  </si>
  <si>
    <t>NLCB5</t>
  </si>
  <si>
    <t>Northgate Corp Park-IC ag</t>
  </si>
  <si>
    <t>TF 2010 Amendment</t>
  </si>
  <si>
    <t>NL TIF-2010 Amendment</t>
  </si>
  <si>
    <t>Solon UR Area</t>
  </si>
  <si>
    <t>Worksheets for Cities, Schools, and Projects update automatically once new districts are added to each worksheet</t>
  </si>
  <si>
    <t>Co. TIF</t>
  </si>
  <si>
    <t>District</t>
  </si>
  <si>
    <t>Co. Base</t>
  </si>
  <si>
    <t>NL TIF-2010 Amendment*</t>
  </si>
  <si>
    <t>ICID3</t>
  </si>
  <si>
    <t>ICID4</t>
  </si>
  <si>
    <t>SOSA4</t>
  </si>
  <si>
    <t>SO UR- M &amp; W Properties</t>
  </si>
  <si>
    <t>ICIE3</t>
  </si>
  <si>
    <t>Iowa City City Univ. UR Proj.-SSMID</t>
  </si>
  <si>
    <t>IC Northgate Corp Pk 2005 Amendment</t>
  </si>
  <si>
    <t>IC Ag Northgate Corp Pk 2005 Amend</t>
  </si>
  <si>
    <t>SOSA5</t>
  </si>
  <si>
    <t>SO UR - SNCC2</t>
  </si>
  <si>
    <t>ICIE4</t>
  </si>
  <si>
    <t>Iowa City City Univ. UR Amend Non-SSMID</t>
  </si>
  <si>
    <t>ICIE5</t>
  </si>
  <si>
    <t>Iowa City City Univ. UR Amend - SSMID</t>
  </si>
  <si>
    <t>ICIE6</t>
  </si>
  <si>
    <t>Iowa City City Univ. UR - 10th Amendment</t>
  </si>
  <si>
    <t>ICII</t>
  </si>
  <si>
    <t>Iowa City Towncrest UR TIF</t>
  </si>
  <si>
    <t>ICIJ</t>
  </si>
  <si>
    <t>Iowa City Riverside Dr. UR TIF</t>
  </si>
  <si>
    <t>Iowa City Towncrest Urban Renewal</t>
  </si>
  <si>
    <t>Iowa City Riverside Drive Urban Renewal</t>
  </si>
  <si>
    <t>&amp; Instr. Support</t>
  </si>
  <si>
    <t>CVCD4</t>
  </si>
  <si>
    <t>Mall-Hwy 6 UR 2013 Amend</t>
  </si>
  <si>
    <t>CVIC5</t>
  </si>
  <si>
    <t>12th Ave UR 2013 Amend</t>
  </si>
  <si>
    <t>CVIE2</t>
  </si>
  <si>
    <t>NLCB6</t>
  </si>
  <si>
    <t xml:space="preserve">Oakdale UR 2013 Amend. </t>
  </si>
  <si>
    <t xml:space="preserve">Oakdale UR 2014 Amend. </t>
  </si>
  <si>
    <t xml:space="preserve">12th Ave. UR 2014 Amend. </t>
  </si>
  <si>
    <t>CVIC6</t>
  </si>
  <si>
    <t>CVIE3</t>
  </si>
  <si>
    <t>ICIE7</t>
  </si>
  <si>
    <t>City-Univ Amend. 10 UR TIF-SSMID</t>
  </si>
  <si>
    <t>CVCD6</t>
  </si>
  <si>
    <t>Mall-Hwy 6 UR 2015 Amend</t>
  </si>
  <si>
    <t>CVIC7</t>
  </si>
  <si>
    <t>12th Ave UR 2015 Amend</t>
  </si>
  <si>
    <t>The State of Iowa partially reimburses school</t>
  </si>
  <si>
    <t>retired</t>
  </si>
  <si>
    <t>??</t>
  </si>
  <si>
    <t>12th Ave UR 2016 Amend</t>
  </si>
  <si>
    <t>Mall-Hwy 6 UR 2016 Amend</t>
  </si>
  <si>
    <t>Mall-Hwy 6 UR- Ag 2016 Amend</t>
  </si>
  <si>
    <t>Iowa City Riverside Dr. UR-Emrico TIF</t>
  </si>
  <si>
    <t>NL TIF-2016 Amendment</t>
  </si>
  <si>
    <t>TF 2016 Amendment</t>
  </si>
  <si>
    <t>TF 2014 Amendment</t>
  </si>
  <si>
    <t>UHI</t>
  </si>
  <si>
    <t>Univ. Hts One Univ. Place UR TIF</t>
  </si>
  <si>
    <t>Univ. Heights</t>
  </si>
  <si>
    <t>TFCA9</t>
  </si>
  <si>
    <t>TFCB1</t>
  </si>
  <si>
    <t>UHIA</t>
  </si>
  <si>
    <t>ICIJ1</t>
  </si>
  <si>
    <t>CVCD7</t>
  </si>
  <si>
    <t>CVCD8</t>
  </si>
  <si>
    <t>CVID3</t>
  </si>
  <si>
    <t>CVIC8</t>
  </si>
  <si>
    <t>NLCB7</t>
  </si>
  <si>
    <t>University Heights</t>
  </si>
  <si>
    <t>CVIC9</t>
  </si>
  <si>
    <t>12th Ave UR 2017 Amend</t>
  </si>
  <si>
    <t>CVCD9</t>
  </si>
  <si>
    <t>CVIE4</t>
  </si>
  <si>
    <t xml:space="preserve">Oakdale UR 2017 Amend. </t>
  </si>
  <si>
    <t>SWGA4</t>
  </si>
  <si>
    <t>Swisher URA 2017 Amendment</t>
  </si>
  <si>
    <t>NLCB8</t>
  </si>
  <si>
    <t>NLCB9</t>
  </si>
  <si>
    <t>NLCC1</t>
  </si>
  <si>
    <t>NL TIF-2010 Amend.- Corr. Develop.</t>
  </si>
  <si>
    <t>NL TIF-2016 Amend.- Spotix</t>
  </si>
  <si>
    <t>NL TIF-2016 Amend- I380 Ind. Park</t>
  </si>
  <si>
    <t>CVID4</t>
  </si>
  <si>
    <t>Mall-Hwy 6 UR 2017 Amend -IC SCh</t>
  </si>
  <si>
    <t>Mall-Hwy 6 UR 2017 Amend- CC Sch</t>
  </si>
  <si>
    <t>Coralville Oakdale Urban Renewal</t>
  </si>
  <si>
    <t>Oxford URA</t>
  </si>
  <si>
    <t>Shueyville URA</t>
  </si>
  <si>
    <t>Solon URA</t>
  </si>
  <si>
    <t>Swisher URA</t>
  </si>
  <si>
    <t>Tiffin URA</t>
  </si>
  <si>
    <t>University Hts One Univ Place URA</t>
  </si>
  <si>
    <t>North Liberty URA</t>
  </si>
  <si>
    <t>Lone Tree URA</t>
  </si>
  <si>
    <t>ICIE8</t>
  </si>
  <si>
    <t>ICIK1</t>
  </si>
  <si>
    <t>ICIK2</t>
  </si>
  <si>
    <t>ICIK3</t>
  </si>
  <si>
    <t>ICIK4</t>
  </si>
  <si>
    <t>CVID5</t>
  </si>
  <si>
    <t>IOWA CITY-CITY UNIV PROJ TIF 2017 AMD-SSMID</t>
  </si>
  <si>
    <t>CITY-UNIVERSITY PROJ 1 URA AMD 10-A&amp;M  DEVELOPMENT</t>
  </si>
  <si>
    <t>IOWA CITY- DOWNTOWN SSMID- CITY UNIV TIF- IOWA CITY HOTEL ASSOCIATES</t>
  </si>
  <si>
    <t>IOWA CITY-CITY UNIV PROJ TIF 2017 AMD-SSMID-AUGUSTA PLACE</t>
  </si>
  <si>
    <t>IOWA CITY- DOWNTOWN SSMID- CITY UNIV TIF-HIERONYMOUS SQUARE</t>
  </si>
  <si>
    <t>MALL/HWY 6 URA 2018 AMD CV-IC</t>
  </si>
  <si>
    <t>425</t>
  </si>
  <si>
    <t>427</t>
  </si>
  <si>
    <t>429</t>
  </si>
  <si>
    <t>431</t>
  </si>
  <si>
    <t>433</t>
  </si>
  <si>
    <t>435</t>
  </si>
  <si>
    <t>ICI07</t>
  </si>
  <si>
    <t>purple on grey=retired</t>
  </si>
  <si>
    <t>Levies are subject to revision by pending FY21 budgets.</t>
  </si>
  <si>
    <t>ICIK5</t>
  </si>
  <si>
    <t>TFCB2</t>
  </si>
  <si>
    <t>TFCB3</t>
  </si>
  <si>
    <t>SOSA6</t>
  </si>
  <si>
    <t>ICIH1</t>
  </si>
  <si>
    <t>IOWA CITY-MOSS GREEN URB VILL TIF INCR</t>
  </si>
  <si>
    <t>SOLON-UR NURSING CARE AGR 3 INC</t>
  </si>
  <si>
    <t>TF AG 2017 AMENDMENT</t>
  </si>
  <si>
    <t>TF AG 2017 INCR</t>
  </si>
  <si>
    <t>IOWA CITY-UNIV TIF 2017 AMEND RES-AUGUSTA PL</t>
  </si>
  <si>
    <t>Iowa City Moss Green Urban Village Urban Renewal</t>
  </si>
  <si>
    <t>Code</t>
  </si>
  <si>
    <t>TIF Active</t>
  </si>
  <si>
    <t>State Code</t>
  </si>
  <si>
    <t>239</t>
  </si>
  <si>
    <t>long-time retirements</t>
  </si>
  <si>
    <t>IC Moss Green</t>
  </si>
  <si>
    <t>activated 2020</t>
  </si>
  <si>
    <t>ICIH</t>
  </si>
  <si>
    <t>IOWA CITY/IC SCH/CITY UNIV UR TIF HIERONYMOUS SQUARE- RESIDENTIAL</t>
  </si>
  <si>
    <t xml:space="preserve">IOWA CITY/IC SCH/FOSTER ROAD UR TIF </t>
  </si>
  <si>
    <t>N LIBERTY URB RENEWAL TIF 2020 AMD I380 IND PK</t>
  </si>
  <si>
    <t>TIFFIN AG 2020 UR TIF AMENDMENT</t>
  </si>
  <si>
    <t>TIFFIN 2018 UR TIF AMENDMENT</t>
  </si>
  <si>
    <t>CORALVILLE UR 2020 AMENDMENT</t>
  </si>
  <si>
    <t>MALL-HWY 6 URA CV-CC 2020 AMENDMENT</t>
  </si>
  <si>
    <t>ICIK6</t>
  </si>
  <si>
    <t>ICIL</t>
  </si>
  <si>
    <t>NLCC2</t>
  </si>
  <si>
    <t>TFCB4</t>
  </si>
  <si>
    <t>TFCB5</t>
  </si>
  <si>
    <t>CVIE5</t>
  </si>
  <si>
    <t>CVCB1</t>
  </si>
  <si>
    <t>0448</t>
  </si>
  <si>
    <t>0450</t>
  </si>
  <si>
    <t>0452</t>
  </si>
  <si>
    <t>0454</t>
  </si>
  <si>
    <t>0456</t>
  </si>
  <si>
    <t>0458</t>
  </si>
  <si>
    <t>Iowa City Foster Road Urban Renewal</t>
  </si>
  <si>
    <t>TFCC</t>
  </si>
  <si>
    <t>CVCF1</t>
  </si>
  <si>
    <t>FY24</t>
  </si>
  <si>
    <t>2021 levies have been entered</t>
  </si>
  <si>
    <t xml:space="preserve">2022 Increment Valuations (for FY24 Taxes) and 2021 (FY23) Levies (for estimates prior to levies being certified).  </t>
  </si>
  <si>
    <t>2023-2024</t>
  </si>
  <si>
    <t>2022 Increments in blue</t>
  </si>
  <si>
    <t>FY24 Budget</t>
  </si>
  <si>
    <t>TFCC1</t>
  </si>
  <si>
    <t>Tiffin Ag Park Place Comm URA</t>
  </si>
  <si>
    <t>TFCC2</t>
  </si>
  <si>
    <t>Tiffin Park Place Comm URA</t>
  </si>
  <si>
    <t>ICIG3</t>
  </si>
  <si>
    <t>ICI08</t>
  </si>
  <si>
    <t>Iowa City Hwy 6 - SSMID S Dist</t>
  </si>
  <si>
    <t>NLCC3</t>
  </si>
  <si>
    <t>North Liberty Geico</t>
  </si>
  <si>
    <t>NLCC4</t>
  </si>
  <si>
    <t>North Liberty Diamond Dreams</t>
  </si>
  <si>
    <t>CVIE6</t>
  </si>
  <si>
    <t>Coralville URA 2022 Amendment</t>
  </si>
  <si>
    <t>CVIF</t>
  </si>
  <si>
    <t>Coralville 12th Ave, 2022 Amend</t>
  </si>
  <si>
    <t>Tiffin Park Place Commercial 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</si>
</sst>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"/>
    <numFmt numFmtId="167" formatCode="0.00000_);\(0.00000\)"/>
  </numFmts>
  <fonts count="5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u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color rgb="FF00B050"/>
      <name val="Arial"/>
      <family val="2"/>
    </font>
    <font>
      <b/>
      <sz val="10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8"/>
      <color rgb="FF002060"/>
      <name val="MS Sans Serif"/>
      <family val="2"/>
    </font>
    <font>
      <sz val="8"/>
      <color rgb="FF002060"/>
      <name val="Arial"/>
      <family val="2"/>
    </font>
    <font>
      <b/>
      <sz val="10"/>
      <color theme="9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9"/>
      <color theme="6" tint="-0.249977111117893"/>
      <name val="Arial"/>
      <family val="2"/>
    </font>
    <font>
      <sz val="8"/>
      <name val="Microsoft Sans Serif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sz val="10"/>
      <color rgb="FF7030A0"/>
      <name val="MS Sans Serif"/>
      <family val="2"/>
    </font>
    <font>
      <sz val="8"/>
      <color rgb="FF7030A0"/>
      <name val="MS Sans Serif"/>
      <family val="2"/>
    </font>
    <font>
      <sz val="8"/>
      <color rgb="FF7030A0"/>
      <name val="Arial"/>
      <family val="2"/>
    </font>
    <font>
      <sz val="10"/>
      <color theme="7" tint="-0.249977111117893"/>
      <name val="Arial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6" fontId="11" fillId="0" borderId="0" xfId="0" applyNumberFormat="1" applyFont="1" applyAlignment="1">
      <alignment horizontal="center"/>
    </xf>
    <xf numFmtId="166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9" fillId="0" borderId="0" xfId="0" applyFont="1"/>
    <xf numFmtId="3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6" fontId="19" fillId="0" borderId="0" xfId="0" applyNumberFormat="1" applyFont="1" applyAlignment="1">
      <alignment horizontal="left"/>
    </xf>
    <xf numFmtId="5" fontId="4" fillId="0" borderId="2" xfId="0" applyNumberFormat="1" applyFont="1" applyBorder="1"/>
    <xf numFmtId="5" fontId="0" fillId="0" borderId="0" xfId="0" applyNumberFormat="1"/>
    <xf numFmtId="0" fontId="21" fillId="0" borderId="0" xfId="0" applyFont="1" applyAlignment="1">
      <alignment horizontal="center"/>
    </xf>
    <xf numFmtId="5" fontId="20" fillId="0" borderId="0" xfId="0" applyNumberFormat="1" applyFont="1"/>
    <xf numFmtId="166" fontId="9" fillId="0" borderId="0" xfId="0" applyNumberFormat="1" applyFont="1"/>
    <xf numFmtId="0" fontId="3" fillId="0" borderId="0" xfId="0" applyFont="1"/>
    <xf numFmtId="166" fontId="8" fillId="0" borderId="0" xfId="0" applyNumberFormat="1" applyFont="1"/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7" fontId="9" fillId="0" borderId="0" xfId="0" applyNumberFormat="1" applyFont="1"/>
    <xf numFmtId="0" fontId="7" fillId="0" borderId="0" xfId="0" applyFont="1"/>
    <xf numFmtId="5" fontId="4" fillId="0" borderId="0" xfId="0" applyNumberFormat="1" applyFont="1"/>
    <xf numFmtId="166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66" fontId="11" fillId="0" borderId="0" xfId="0" applyNumberFormat="1" applyFont="1"/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" fillId="0" borderId="0" xfId="1" applyNumberForma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/>
    <xf numFmtId="164" fontId="2" fillId="0" borderId="0" xfId="1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5" fontId="4" fillId="0" borderId="4" xfId="0" applyNumberFormat="1" applyFont="1" applyBorder="1"/>
    <xf numFmtId="5" fontId="0" fillId="0" borderId="3" xfId="0" applyNumberFormat="1" applyBorder="1"/>
    <xf numFmtId="5" fontId="4" fillId="0" borderId="1" xfId="2" applyNumberFormat="1" applyFont="1" applyFill="1" applyBorder="1"/>
    <xf numFmtId="164" fontId="0" fillId="0" borderId="0" xfId="0" applyNumberFormat="1"/>
    <xf numFmtId="166" fontId="6" fillId="0" borderId="0" xfId="0" applyNumberFormat="1" applyFont="1" applyAlignment="1">
      <alignment horizontal="right"/>
    </xf>
    <xf numFmtId="0" fontId="14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6" fillId="0" borderId="0" xfId="0" applyFon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0" fontId="42" fillId="3" borderId="0" xfId="0" applyFont="1" applyFill="1" applyAlignment="1">
      <alignment horizontal="left"/>
    </xf>
    <xf numFmtId="0" fontId="40" fillId="0" borderId="5" xfId="0" applyFont="1" applyBorder="1" applyAlignment="1">
      <alignment horizontal="left" vertical="top"/>
    </xf>
    <xf numFmtId="166" fontId="1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5" borderId="0" xfId="0" applyFill="1"/>
    <xf numFmtId="0" fontId="48" fillId="5" borderId="0" xfId="0" applyFont="1" applyFill="1" applyAlignment="1">
      <alignment horizontal="left" vertical="center"/>
    </xf>
    <xf numFmtId="0" fontId="40" fillId="6" borderId="5" xfId="0" applyFont="1" applyFill="1" applyBorder="1" applyAlignment="1">
      <alignment horizontal="left" vertical="top"/>
    </xf>
    <xf numFmtId="5" fontId="4" fillId="2" borderId="2" xfId="0" applyNumberFormat="1" applyFont="1" applyFill="1" applyBorder="1"/>
    <xf numFmtId="166" fontId="12" fillId="0" borderId="0" xfId="0" applyNumberFormat="1" applyFont="1" applyAlignment="1">
      <alignment horizontal="right"/>
    </xf>
    <xf numFmtId="164" fontId="39" fillId="0" borderId="0" xfId="1" applyNumberFormat="1" applyFont="1" applyFill="1"/>
    <xf numFmtId="164" fontId="33" fillId="0" borderId="0" xfId="1" applyNumberFormat="1" applyFont="1" applyFill="1"/>
    <xf numFmtId="5" fontId="3" fillId="0" borderId="0" xfId="2" applyNumberFormat="1" applyFont="1" applyFill="1"/>
    <xf numFmtId="164" fontId="0" fillId="0" borderId="0" xfId="1" applyNumberFormat="1" applyFont="1" applyFill="1"/>
    <xf numFmtId="0" fontId="2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164" fontId="37" fillId="0" borderId="0" xfId="1" applyNumberFormat="1" applyFont="1" applyFill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5" xfId="0" applyFont="1" applyBorder="1"/>
    <xf numFmtId="166" fontId="8" fillId="0" borderId="5" xfId="0" applyNumberFormat="1" applyFont="1" applyBorder="1"/>
    <xf numFmtId="166" fontId="0" fillId="0" borderId="5" xfId="0" applyNumberFormat="1" applyBorder="1"/>
    <xf numFmtId="165" fontId="0" fillId="0" borderId="5" xfId="0" applyNumberFormat="1" applyBorder="1"/>
    <xf numFmtId="0" fontId="0" fillId="0" borderId="5" xfId="0" applyBorder="1"/>
    <xf numFmtId="37" fontId="0" fillId="0" borderId="5" xfId="0" applyNumberFormat="1" applyBorder="1"/>
    <xf numFmtId="0" fontId="9" fillId="0" borderId="5" xfId="0" applyFont="1" applyBorder="1"/>
    <xf numFmtId="166" fontId="9" fillId="0" borderId="5" xfId="0" applyNumberFormat="1" applyFont="1" applyBorder="1"/>
    <xf numFmtId="166" fontId="15" fillId="0" borderId="5" xfId="0" applyNumberFormat="1" applyFont="1" applyBorder="1"/>
    <xf numFmtId="167" fontId="9" fillId="0" borderId="5" xfId="0" applyNumberFormat="1" applyFont="1" applyBorder="1"/>
    <xf numFmtId="167" fontId="9" fillId="0" borderId="5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0" fontId="41" fillId="3" borderId="5" xfId="0" applyFont="1" applyFill="1" applyBorder="1" applyAlignment="1">
      <alignment horizontal="center"/>
    </xf>
    <xf numFmtId="0" fontId="41" fillId="3" borderId="5" xfId="0" applyFont="1" applyFill="1" applyBorder="1" applyAlignment="1">
      <alignment horizontal="left"/>
    </xf>
    <xf numFmtId="166" fontId="1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" fillId="0" borderId="5" xfId="0" applyFont="1" applyBorder="1"/>
    <xf numFmtId="0" fontId="10" fillId="0" borderId="5" xfId="0" applyFont="1" applyBorder="1" applyAlignment="1">
      <alignment horizontal="center"/>
    </xf>
    <xf numFmtId="0" fontId="43" fillId="3" borderId="5" xfId="0" applyFont="1" applyFill="1" applyBorder="1" applyAlignment="1">
      <alignment horizontal="center"/>
    </xf>
    <xf numFmtId="0" fontId="41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23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44" fillId="3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0" fontId="22" fillId="0" borderId="5" xfId="0" applyFont="1" applyBorder="1" applyAlignment="1">
      <alignment horizontal="center"/>
    </xf>
    <xf numFmtId="0" fontId="45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0" fillId="0" borderId="5" xfId="0" applyFont="1" applyBorder="1"/>
    <xf numFmtId="0" fontId="16" fillId="0" borderId="5" xfId="0" applyFont="1" applyBorder="1"/>
    <xf numFmtId="0" fontId="31" fillId="0" borderId="5" xfId="0" applyFont="1" applyBorder="1" applyAlignment="1">
      <alignment horizontal="center"/>
    </xf>
    <xf numFmtId="0" fontId="31" fillId="0" borderId="5" xfId="0" applyFont="1" applyBorder="1"/>
    <xf numFmtId="0" fontId="34" fillId="0" borderId="5" xfId="0" applyFont="1" applyBorder="1" applyAlignment="1">
      <alignment horizontal="center"/>
    </xf>
    <xf numFmtId="0" fontId="35" fillId="0" borderId="5" xfId="0" applyFont="1" applyBorder="1"/>
    <xf numFmtId="0" fontId="34" fillId="0" borderId="5" xfId="0" applyFont="1" applyBorder="1"/>
    <xf numFmtId="5" fontId="1" fillId="3" borderId="5" xfId="0" applyNumberFormat="1" applyFont="1" applyFill="1" applyBorder="1"/>
    <xf numFmtId="0" fontId="9" fillId="3" borderId="5" xfId="0" applyFont="1" applyFill="1" applyBorder="1"/>
    <xf numFmtId="166" fontId="9" fillId="3" borderId="5" xfId="0" applyNumberFormat="1" applyFont="1" applyFill="1" applyBorder="1"/>
    <xf numFmtId="0" fontId="3" fillId="3" borderId="5" xfId="0" applyFont="1" applyFill="1" applyBorder="1"/>
    <xf numFmtId="167" fontId="9" fillId="3" borderId="5" xfId="0" applyNumberFormat="1" applyFont="1" applyFill="1" applyBorder="1" applyAlignment="1">
      <alignment horizontal="right"/>
    </xf>
    <xf numFmtId="166" fontId="0" fillId="3" borderId="5" xfId="0" applyNumberFormat="1" applyFill="1" applyBorder="1"/>
    <xf numFmtId="165" fontId="0" fillId="3" borderId="5" xfId="0" applyNumberFormat="1" applyFill="1" applyBorder="1"/>
    <xf numFmtId="37" fontId="0" fillId="3" borderId="5" xfId="0" applyNumberFormat="1" applyFill="1" applyBorder="1"/>
    <xf numFmtId="166" fontId="8" fillId="3" borderId="5" xfId="0" applyNumberFormat="1" applyFont="1" applyFill="1" applyBorder="1"/>
    <xf numFmtId="0" fontId="30" fillId="3" borderId="5" xfId="0" applyFont="1" applyFill="1" applyBorder="1"/>
    <xf numFmtId="166" fontId="1" fillId="3" borderId="5" xfId="0" applyNumberFormat="1" applyFont="1" applyFill="1" applyBorder="1"/>
    <xf numFmtId="166" fontId="3" fillId="3" borderId="5" xfId="0" applyNumberFormat="1" applyFont="1" applyFill="1" applyBorder="1"/>
    <xf numFmtId="166" fontId="15" fillId="3" borderId="5" xfId="0" applyNumberFormat="1" applyFont="1" applyFill="1" applyBorder="1"/>
    <xf numFmtId="0" fontId="46" fillId="3" borderId="5" xfId="0" applyFont="1" applyFill="1" applyBorder="1" applyAlignment="1">
      <alignment horizontal="center"/>
    </xf>
    <xf numFmtId="0" fontId="46" fillId="3" borderId="5" xfId="0" applyFont="1" applyFill="1" applyBorder="1" applyAlignment="1">
      <alignment horizontal="left"/>
    </xf>
    <xf numFmtId="167" fontId="9" fillId="3" borderId="5" xfId="0" applyNumberFormat="1" applyFont="1" applyFill="1" applyBorder="1"/>
    <xf numFmtId="0" fontId="4" fillId="0" borderId="5" xfId="0" applyFont="1" applyBorder="1"/>
    <xf numFmtId="49" fontId="0" fillId="0" borderId="0" xfId="0" applyNumberFormat="1" applyAlignment="1">
      <alignment horizontal="center"/>
    </xf>
    <xf numFmtId="5" fontId="1" fillId="0" borderId="0" xfId="0" applyNumberFormat="1" applyFont="1"/>
    <xf numFmtId="0" fontId="0" fillId="6" borderId="5" xfId="0" applyFill="1" applyBorder="1" applyAlignment="1">
      <alignment horizontal="center"/>
    </xf>
    <xf numFmtId="164" fontId="4" fillId="0" borderId="2" xfId="0" applyNumberFormat="1" applyFont="1" applyBorder="1"/>
    <xf numFmtId="0" fontId="13" fillId="0" borderId="0" xfId="0" applyFont="1" applyAlignment="1">
      <alignment horizontal="center"/>
    </xf>
    <xf numFmtId="0" fontId="0" fillId="3" borderId="5" xfId="0" applyFill="1" applyBorder="1" applyAlignment="1">
      <alignment horizontal="left"/>
    </xf>
    <xf numFmtId="164" fontId="4" fillId="0" borderId="1" xfId="2" applyNumberFormat="1" applyFont="1" applyFill="1" applyBorder="1"/>
    <xf numFmtId="3" fontId="0" fillId="0" borderId="0" xfId="0" applyNumberFormat="1"/>
    <xf numFmtId="3" fontId="4" fillId="0" borderId="0" xfId="0" applyNumberFormat="1" applyFont="1"/>
    <xf numFmtId="0" fontId="47" fillId="4" borderId="5" xfId="0" applyFont="1" applyFill="1" applyBorder="1" applyAlignment="1">
      <alignment horizontal="center" vertical="center"/>
    </xf>
    <xf numFmtId="5" fontId="1" fillId="0" borderId="5" xfId="0" applyNumberFormat="1" applyFont="1" applyBorder="1"/>
    <xf numFmtId="0" fontId="49" fillId="0" borderId="5" xfId="0" applyFont="1" applyBorder="1"/>
    <xf numFmtId="166" fontId="49" fillId="0" borderId="5" xfId="0" applyNumberFormat="1" applyFont="1" applyBorder="1"/>
    <xf numFmtId="166" fontId="49" fillId="3" borderId="5" xfId="0" applyNumberFormat="1" applyFont="1" applyFill="1" applyBorder="1"/>
    <xf numFmtId="166" fontId="50" fillId="0" borderId="5" xfId="0" applyNumberFormat="1" applyFont="1" applyBorder="1"/>
    <xf numFmtId="167" fontId="49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169"/>
  <sheetViews>
    <sheetView tabSelected="1" zoomScaleNormal="100" workbookViewId="0">
      <selection activeCell="N122" sqref="N122"/>
    </sheetView>
  </sheetViews>
  <sheetFormatPr defaultRowHeight="12.75" x14ac:dyDescent="0.2"/>
  <cols>
    <col min="1" max="1" width="6" style="1" bestFit="1" customWidth="1"/>
    <col min="2" max="2" width="6.85546875" style="1" bestFit="1" customWidth="1"/>
    <col min="3" max="3" width="7.28515625" style="1" customWidth="1"/>
    <col min="4" max="4" width="9.85546875" style="1" customWidth="1"/>
    <col min="5" max="5" width="27" style="1" customWidth="1"/>
    <col min="6" max="6" width="11.5703125" style="1" bestFit="1" customWidth="1"/>
    <col min="7" max="7" width="10.7109375" style="1" customWidth="1"/>
    <col min="8" max="8" width="21.85546875" style="75" customWidth="1"/>
    <col min="9" max="9" width="11.140625" customWidth="1"/>
    <col min="10" max="10" width="8" style="5" customWidth="1"/>
    <col min="11" max="11" width="10.7109375" customWidth="1"/>
    <col min="12" max="12" width="8.42578125" customWidth="1"/>
    <col min="13" max="13" width="8.85546875" customWidth="1"/>
    <col min="14" max="14" width="11" style="5" bestFit="1" customWidth="1"/>
    <col min="15" max="15" width="8.28515625" customWidth="1"/>
    <col min="16" max="16" width="14" customWidth="1"/>
    <col min="17" max="17" width="9" style="5" customWidth="1"/>
    <col min="18" max="18" width="9.85546875" style="5" bestFit="1" customWidth="1"/>
    <col min="19" max="19" width="10.7109375" customWidth="1"/>
    <col min="20" max="20" width="8.140625" customWidth="1"/>
    <col min="21" max="21" width="12.7109375" customWidth="1"/>
    <col min="22" max="22" width="12.5703125" customWidth="1"/>
    <col min="23" max="23" width="8.140625" customWidth="1"/>
    <col min="24" max="24" width="11.7109375" customWidth="1"/>
    <col min="25" max="25" width="9" bestFit="1" customWidth="1"/>
    <col min="26" max="26" width="11.7109375" customWidth="1"/>
    <col min="27" max="27" width="7.140625" customWidth="1"/>
    <col min="28" max="28" width="11.7109375" customWidth="1"/>
    <col min="30" max="30" width="11.7109375" bestFit="1" customWidth="1"/>
    <col min="31" max="31" width="11.42578125" customWidth="1"/>
    <col min="33" max="33" width="12.42578125" customWidth="1"/>
  </cols>
  <sheetData>
    <row r="1" spans="1:33" ht="45.75" customHeight="1" x14ac:dyDescent="0.4">
      <c r="A1" s="10"/>
      <c r="B1" s="10"/>
      <c r="C1" s="10"/>
      <c r="D1" s="10"/>
      <c r="E1" s="32"/>
      <c r="F1" s="10"/>
      <c r="G1" s="10"/>
      <c r="H1" s="71" t="s">
        <v>415</v>
      </c>
      <c r="I1" s="40" t="s">
        <v>166</v>
      </c>
      <c r="J1" s="13"/>
      <c r="K1" s="13"/>
      <c r="L1" s="13"/>
      <c r="M1" s="13"/>
      <c r="N1" s="13"/>
      <c r="O1" s="13"/>
      <c r="P1" s="78" t="s">
        <v>416</v>
      </c>
      <c r="Q1" s="13"/>
      <c r="R1" s="13"/>
      <c r="S1" s="35" t="s">
        <v>420</v>
      </c>
      <c r="T1" s="13"/>
      <c r="U1" s="13"/>
      <c r="V1" s="13"/>
      <c r="W1" s="13"/>
      <c r="X1" s="13"/>
      <c r="Y1" s="13"/>
      <c r="Z1" s="13"/>
      <c r="AA1" s="13"/>
      <c r="AB1" s="13"/>
    </row>
    <row r="2" spans="1:33" ht="15.75" customHeight="1" x14ac:dyDescent="0.2">
      <c r="A2" s="19" t="s">
        <v>210</v>
      </c>
      <c r="B2" s="11"/>
      <c r="H2" s="11" t="s">
        <v>167</v>
      </c>
    </row>
    <row r="3" spans="1:33" x14ac:dyDescent="0.2">
      <c r="A3" s="9" t="s">
        <v>163</v>
      </c>
      <c r="D3" s="12">
        <v>2022</v>
      </c>
      <c r="E3" s="9" t="s">
        <v>164</v>
      </c>
      <c r="H3" s="11" t="s">
        <v>259</v>
      </c>
    </row>
    <row r="4" spans="1:33" ht="18" x14ac:dyDescent="0.25">
      <c r="A4" s="9" t="s">
        <v>165</v>
      </c>
      <c r="D4" s="36" t="s">
        <v>418</v>
      </c>
      <c r="E4" s="33"/>
      <c r="H4" s="11"/>
      <c r="I4" s="76"/>
      <c r="K4" s="77" t="s">
        <v>417</v>
      </c>
      <c r="P4" s="1" t="s">
        <v>3</v>
      </c>
    </row>
    <row r="5" spans="1:33" x14ac:dyDescent="0.2">
      <c r="E5" s="37" t="s">
        <v>372</v>
      </c>
      <c r="H5" s="72"/>
      <c r="I5" s="1" t="s">
        <v>5</v>
      </c>
      <c r="K5" t="s">
        <v>214</v>
      </c>
      <c r="N5" s="6" t="s">
        <v>8</v>
      </c>
      <c r="P5" s="1" t="s">
        <v>65</v>
      </c>
    </row>
    <row r="6" spans="1:33" ht="15.75" x14ac:dyDescent="0.25">
      <c r="E6" s="62" t="s">
        <v>371</v>
      </c>
      <c r="H6" s="73" t="s">
        <v>419</v>
      </c>
      <c r="I6" s="27" t="s">
        <v>6</v>
      </c>
      <c r="K6" s="27" t="s">
        <v>6</v>
      </c>
      <c r="L6" s="1" t="s">
        <v>5</v>
      </c>
      <c r="M6" s="1" t="s">
        <v>8</v>
      </c>
      <c r="N6" s="6" t="s">
        <v>6</v>
      </c>
      <c r="O6" s="1" t="s">
        <v>55</v>
      </c>
      <c r="P6" s="1" t="s">
        <v>64</v>
      </c>
      <c r="R6" s="6" t="s">
        <v>47</v>
      </c>
      <c r="U6" s="1" t="s">
        <v>50</v>
      </c>
      <c r="V6" s="1" t="s">
        <v>5</v>
      </c>
      <c r="W6" s="1" t="s">
        <v>8</v>
      </c>
      <c r="Y6" s="1" t="s">
        <v>55</v>
      </c>
    </row>
    <row r="7" spans="1:33" x14ac:dyDescent="0.2">
      <c r="A7" s="1" t="s">
        <v>7</v>
      </c>
      <c r="B7" s="1" t="s">
        <v>7</v>
      </c>
      <c r="C7" s="1" t="s">
        <v>260</v>
      </c>
      <c r="D7" s="28" t="s">
        <v>262</v>
      </c>
      <c r="H7" s="46" t="s">
        <v>62</v>
      </c>
      <c r="I7" s="1" t="s">
        <v>63</v>
      </c>
      <c r="J7" s="6" t="s">
        <v>10</v>
      </c>
      <c r="K7" s="1" t="s">
        <v>63</v>
      </c>
      <c r="L7" s="1" t="s">
        <v>11</v>
      </c>
      <c r="M7" s="1" t="s">
        <v>11</v>
      </c>
      <c r="N7" s="6" t="s">
        <v>63</v>
      </c>
      <c r="O7" s="1" t="s">
        <v>59</v>
      </c>
      <c r="P7" s="18" t="s">
        <v>66</v>
      </c>
      <c r="Q7" s="6" t="s">
        <v>7</v>
      </c>
      <c r="R7" s="6" t="s">
        <v>48</v>
      </c>
      <c r="S7" s="1" t="s">
        <v>5</v>
      </c>
      <c r="T7" s="1" t="s">
        <v>10</v>
      </c>
      <c r="U7" s="1" t="s">
        <v>3</v>
      </c>
      <c r="V7" s="1" t="s">
        <v>11</v>
      </c>
      <c r="W7" s="1" t="s">
        <v>11</v>
      </c>
      <c r="X7" s="1" t="s">
        <v>8</v>
      </c>
      <c r="Y7" s="1" t="s">
        <v>59</v>
      </c>
      <c r="Z7" s="1" t="s">
        <v>3</v>
      </c>
      <c r="AA7" s="1" t="s">
        <v>7</v>
      </c>
      <c r="AB7" s="1"/>
      <c r="AD7" s="1"/>
    </row>
    <row r="8" spans="1:33" x14ac:dyDescent="0.2">
      <c r="A8" s="2" t="s">
        <v>168</v>
      </c>
      <c r="B8" s="2" t="s">
        <v>160</v>
      </c>
      <c r="C8" s="2" t="s">
        <v>261</v>
      </c>
      <c r="D8" s="2" t="s">
        <v>261</v>
      </c>
      <c r="E8" s="2" t="s">
        <v>12</v>
      </c>
      <c r="F8" s="2" t="s">
        <v>4</v>
      </c>
      <c r="G8" s="2" t="s">
        <v>3</v>
      </c>
      <c r="H8" s="48" t="s">
        <v>0</v>
      </c>
      <c r="I8" s="2" t="s">
        <v>64</v>
      </c>
      <c r="J8" s="7" t="s">
        <v>6</v>
      </c>
      <c r="K8" s="2" t="s">
        <v>64</v>
      </c>
      <c r="L8" s="2" t="s">
        <v>6</v>
      </c>
      <c r="M8" s="2" t="s">
        <v>6</v>
      </c>
      <c r="N8" s="7" t="s">
        <v>64</v>
      </c>
      <c r="O8" s="2" t="s">
        <v>6</v>
      </c>
      <c r="P8" s="2" t="s">
        <v>286</v>
      </c>
      <c r="Q8" s="7" t="s">
        <v>6</v>
      </c>
      <c r="R8" s="7" t="s">
        <v>49</v>
      </c>
      <c r="S8" s="2" t="s">
        <v>9</v>
      </c>
      <c r="T8" s="2" t="s">
        <v>9</v>
      </c>
      <c r="U8" s="2" t="s">
        <v>9</v>
      </c>
      <c r="V8" s="2" t="s">
        <v>9</v>
      </c>
      <c r="W8" s="2" t="s">
        <v>9</v>
      </c>
      <c r="X8" s="2" t="s">
        <v>9</v>
      </c>
      <c r="Y8" s="2" t="s">
        <v>9</v>
      </c>
      <c r="Z8" s="2" t="s">
        <v>9</v>
      </c>
      <c r="AA8" s="2" t="s">
        <v>9</v>
      </c>
      <c r="AB8" s="2" t="s">
        <v>51</v>
      </c>
      <c r="AD8" s="2"/>
      <c r="AE8" s="2"/>
    </row>
    <row r="9" spans="1:33" s="85" customFormat="1" x14ac:dyDescent="0.2">
      <c r="A9" s="79">
        <v>99</v>
      </c>
      <c r="B9" s="79">
        <v>100</v>
      </c>
      <c r="C9" s="79" t="s">
        <v>181</v>
      </c>
      <c r="D9" s="79" t="s">
        <v>78</v>
      </c>
      <c r="E9" s="80" t="s">
        <v>25</v>
      </c>
      <c r="F9" s="79" t="s">
        <v>17</v>
      </c>
      <c r="G9" s="79" t="s">
        <v>18</v>
      </c>
      <c r="H9" s="152">
        <v>62888926</v>
      </c>
      <c r="I9" s="153">
        <v>4.0433599999999998</v>
      </c>
      <c r="J9" s="154">
        <v>6.862E-2</v>
      </c>
      <c r="K9" s="153">
        <v>1.09158</v>
      </c>
      <c r="L9" s="153">
        <v>0.27378999999999998</v>
      </c>
      <c r="M9" s="81"/>
      <c r="N9" s="154">
        <v>10.10238</v>
      </c>
      <c r="O9" s="82"/>
      <c r="P9" s="153">
        <v>11.48405</v>
      </c>
      <c r="Q9" s="154">
        <v>2.3999999999999998E-3</v>
      </c>
      <c r="R9" s="83">
        <f>SUM(I9:Q9)</f>
        <v>27.066180000000003</v>
      </c>
      <c r="S9" s="84">
        <f t="shared" ref="S9:S40" si="0">$H9/1000*I9</f>
        <v>254282.56783135998</v>
      </c>
      <c r="T9" s="84">
        <f t="shared" ref="T9:T40" si="1">$H9/1000*J9</f>
        <v>4315.4381021199997</v>
      </c>
      <c r="U9" s="84">
        <f t="shared" ref="U9:U40" si="2">$H9/1000*K9</f>
        <v>68648.293843079999</v>
      </c>
      <c r="V9" s="84">
        <f t="shared" ref="V9:V40" si="3">$H9/1000*L9</f>
        <v>17218.359049539999</v>
      </c>
      <c r="W9" s="84">
        <f t="shared" ref="W9:W40" si="4">$H9/1000*M9</f>
        <v>0</v>
      </c>
      <c r="X9" s="84">
        <f t="shared" ref="X9:X40" si="5">$H9/1000*N9</f>
        <v>635327.82824387995</v>
      </c>
      <c r="Y9" s="84">
        <f t="shared" ref="Y9:Y40" si="6">$H9/1000*O9</f>
        <v>0</v>
      </c>
      <c r="Z9" s="84">
        <f t="shared" ref="Z9:Z40" si="7">$H9/1000*P9</f>
        <v>722219.57063029998</v>
      </c>
      <c r="AA9" s="84">
        <f t="shared" ref="AA9:AA40" si="8">$H9/1000*Q9</f>
        <v>150.93342239999998</v>
      </c>
      <c r="AB9" s="84">
        <f t="shared" ref="AB9:AB40" si="9">SUM(S9:AA9)</f>
        <v>1702162.99112268</v>
      </c>
      <c r="AD9" s="86"/>
      <c r="AE9" s="86"/>
      <c r="AG9" s="86"/>
    </row>
    <row r="10" spans="1:33" s="85" customFormat="1" x14ac:dyDescent="0.2">
      <c r="A10" s="79">
        <v>101</v>
      </c>
      <c r="B10" s="79">
        <v>102</v>
      </c>
      <c r="C10" s="79" t="s">
        <v>92</v>
      </c>
      <c r="D10" s="79" t="s">
        <v>79</v>
      </c>
      <c r="E10" s="80" t="s">
        <v>26</v>
      </c>
      <c r="F10" s="79" t="s">
        <v>17</v>
      </c>
      <c r="G10" s="79" t="s">
        <v>18</v>
      </c>
      <c r="H10" s="152">
        <v>37361</v>
      </c>
      <c r="I10" s="87">
        <f t="shared" ref="I10:I41" si="10">$I$9</f>
        <v>4.0433599999999998</v>
      </c>
      <c r="J10" s="88">
        <f t="shared" ref="J10:J41" si="11">$J$9</f>
        <v>6.862E-2</v>
      </c>
      <c r="K10" s="87">
        <f t="shared" ref="K10:K41" si="12">$K$9</f>
        <v>1.09158</v>
      </c>
      <c r="L10" s="87">
        <f t="shared" ref="L10:L42" si="13">$L$9</f>
        <v>0.27378999999999998</v>
      </c>
      <c r="M10" s="81"/>
      <c r="N10" s="154">
        <v>3.0037500000000001</v>
      </c>
      <c r="O10" s="82"/>
      <c r="P10" s="87">
        <f>$P$9</f>
        <v>11.48405</v>
      </c>
      <c r="Q10" s="88">
        <f t="shared" ref="Q10:Q41" si="14">$Q$9</f>
        <v>2.3999999999999998E-3</v>
      </c>
      <c r="R10" s="83">
        <f t="shared" ref="R10:R67" si="15">SUM(I10:Q10)</f>
        <v>19.967550000000003</v>
      </c>
      <c r="S10" s="84">
        <f t="shared" si="0"/>
        <v>151.06397295999997</v>
      </c>
      <c r="T10" s="84">
        <f t="shared" si="1"/>
        <v>2.56371182</v>
      </c>
      <c r="U10" s="84">
        <f t="shared" si="2"/>
        <v>40.782520379999994</v>
      </c>
      <c r="V10" s="84">
        <f t="shared" si="3"/>
        <v>10.229068189999998</v>
      </c>
      <c r="W10" s="84">
        <f t="shared" si="4"/>
        <v>0</v>
      </c>
      <c r="X10" s="84">
        <f t="shared" si="5"/>
        <v>112.22310374999999</v>
      </c>
      <c r="Y10" s="84">
        <f t="shared" si="6"/>
        <v>0</v>
      </c>
      <c r="Z10" s="84">
        <f t="shared" si="7"/>
        <v>429.05559204999997</v>
      </c>
      <c r="AA10" s="84">
        <f t="shared" si="8"/>
        <v>8.9666399999999979E-2</v>
      </c>
      <c r="AB10" s="84">
        <f t="shared" si="9"/>
        <v>746.00763554999992</v>
      </c>
      <c r="AD10" s="86"/>
      <c r="AE10" s="86"/>
      <c r="AG10" s="86"/>
    </row>
    <row r="11" spans="1:33" s="85" customFormat="1" x14ac:dyDescent="0.2">
      <c r="A11" s="79">
        <v>103</v>
      </c>
      <c r="B11" s="79">
        <v>104</v>
      </c>
      <c r="C11" s="79" t="s">
        <v>182</v>
      </c>
      <c r="D11" s="79" t="s">
        <v>77</v>
      </c>
      <c r="E11" s="80" t="s">
        <v>25</v>
      </c>
      <c r="F11" s="79" t="s">
        <v>17</v>
      </c>
      <c r="G11" s="79" t="s">
        <v>16</v>
      </c>
      <c r="H11" s="152">
        <v>61345794</v>
      </c>
      <c r="I11" s="87">
        <f t="shared" si="10"/>
        <v>4.0433599999999998</v>
      </c>
      <c r="J11" s="88">
        <f t="shared" si="11"/>
        <v>6.862E-2</v>
      </c>
      <c r="K11" s="87">
        <f t="shared" si="12"/>
        <v>1.09158</v>
      </c>
      <c r="L11" s="87">
        <f t="shared" si="13"/>
        <v>0.27378999999999998</v>
      </c>
      <c r="M11" s="81"/>
      <c r="N11" s="88">
        <f>$N$9</f>
        <v>10.10238</v>
      </c>
      <c r="O11" s="82"/>
      <c r="P11" s="157">
        <v>12.711349999999999</v>
      </c>
      <c r="Q11" s="88">
        <f t="shared" si="14"/>
        <v>2.3999999999999998E-3</v>
      </c>
      <c r="R11" s="83">
        <f t="shared" si="15"/>
        <v>28.293480000000002</v>
      </c>
      <c r="S11" s="84">
        <f t="shared" si="0"/>
        <v>248043.12962784001</v>
      </c>
      <c r="T11" s="84">
        <f t="shared" si="1"/>
        <v>4209.5483842800004</v>
      </c>
      <c r="U11" s="84">
        <f t="shared" si="2"/>
        <v>66963.841814519998</v>
      </c>
      <c r="V11" s="84">
        <f t="shared" si="3"/>
        <v>16795.864939259998</v>
      </c>
      <c r="W11" s="84">
        <f t="shared" si="4"/>
        <v>0</v>
      </c>
      <c r="X11" s="84">
        <f t="shared" si="5"/>
        <v>619738.52238972008</v>
      </c>
      <c r="Y11" s="84">
        <f t="shared" si="6"/>
        <v>0</v>
      </c>
      <c r="Z11" s="84">
        <f t="shared" si="7"/>
        <v>779787.85856189998</v>
      </c>
      <c r="AA11" s="84">
        <f t="shared" si="8"/>
        <v>147.2299056</v>
      </c>
      <c r="AB11" s="84">
        <f t="shared" si="9"/>
        <v>1735685.9956231201</v>
      </c>
      <c r="AD11" s="86"/>
      <c r="AE11" s="86"/>
      <c r="AG11" s="86"/>
    </row>
    <row r="12" spans="1:33" s="85" customFormat="1" x14ac:dyDescent="0.2">
      <c r="A12" s="79">
        <v>105</v>
      </c>
      <c r="B12" s="79">
        <v>106</v>
      </c>
      <c r="C12" s="79" t="s">
        <v>94</v>
      </c>
      <c r="D12" s="79" t="s">
        <v>80</v>
      </c>
      <c r="E12" s="80" t="s">
        <v>26</v>
      </c>
      <c r="F12" s="79" t="s">
        <v>17</v>
      </c>
      <c r="G12" s="79" t="s">
        <v>16</v>
      </c>
      <c r="H12" s="152">
        <v>70866</v>
      </c>
      <c r="I12" s="87">
        <f t="shared" si="10"/>
        <v>4.0433599999999998</v>
      </c>
      <c r="J12" s="88">
        <f t="shared" si="11"/>
        <v>6.862E-2</v>
      </c>
      <c r="K12" s="87">
        <f t="shared" si="12"/>
        <v>1.09158</v>
      </c>
      <c r="L12" s="87">
        <f t="shared" si="13"/>
        <v>0.27378999999999998</v>
      </c>
      <c r="M12" s="81"/>
      <c r="N12" s="88">
        <f>$N$10</f>
        <v>3.0037500000000001</v>
      </c>
      <c r="O12" s="82"/>
      <c r="P12" s="90">
        <f>$P$11</f>
        <v>12.711349999999999</v>
      </c>
      <c r="Q12" s="88">
        <f t="shared" si="14"/>
        <v>2.3999999999999998E-3</v>
      </c>
      <c r="R12" s="83">
        <f t="shared" si="15"/>
        <v>21.194850000000002</v>
      </c>
      <c r="S12" s="84">
        <f t="shared" si="0"/>
        <v>286.53674975999996</v>
      </c>
      <c r="T12" s="84">
        <f t="shared" si="1"/>
        <v>4.8628249200000004</v>
      </c>
      <c r="U12" s="84">
        <f t="shared" si="2"/>
        <v>77.355908279999994</v>
      </c>
      <c r="V12" s="84">
        <f t="shared" si="3"/>
        <v>19.40240214</v>
      </c>
      <c r="W12" s="84">
        <f t="shared" si="4"/>
        <v>0</v>
      </c>
      <c r="X12" s="84">
        <f t="shared" si="5"/>
        <v>212.86374750000002</v>
      </c>
      <c r="Y12" s="84">
        <f t="shared" si="6"/>
        <v>0</v>
      </c>
      <c r="Z12" s="84">
        <f t="shared" si="7"/>
        <v>900.80252910000002</v>
      </c>
      <c r="AA12" s="84">
        <f t="shared" si="8"/>
        <v>0.17007839999999999</v>
      </c>
      <c r="AB12" s="84">
        <f t="shared" si="9"/>
        <v>1501.9942400999998</v>
      </c>
      <c r="AD12" s="86"/>
      <c r="AE12" s="86"/>
      <c r="AG12" s="86"/>
    </row>
    <row r="13" spans="1:33" s="85" customFormat="1" x14ac:dyDescent="0.2">
      <c r="A13" s="79">
        <v>111</v>
      </c>
      <c r="B13" s="79">
        <v>112</v>
      </c>
      <c r="C13" s="79" t="s">
        <v>97</v>
      </c>
      <c r="D13" s="79" t="s">
        <v>82</v>
      </c>
      <c r="E13" s="80" t="s">
        <v>28</v>
      </c>
      <c r="F13" s="79" t="s">
        <v>19</v>
      </c>
      <c r="G13" s="79" t="s">
        <v>19</v>
      </c>
      <c r="H13" s="152">
        <v>6226</v>
      </c>
      <c r="I13" s="87">
        <f t="shared" si="10"/>
        <v>4.0433599999999998</v>
      </c>
      <c r="J13" s="88">
        <f t="shared" si="11"/>
        <v>6.862E-2</v>
      </c>
      <c r="K13" s="87">
        <f t="shared" si="12"/>
        <v>1.09158</v>
      </c>
      <c r="L13" s="87">
        <f t="shared" si="13"/>
        <v>0.27378999999999998</v>
      </c>
      <c r="M13" s="81"/>
      <c r="N13" s="89"/>
      <c r="O13" s="82"/>
      <c r="P13" s="153">
        <v>9.83568</v>
      </c>
      <c r="Q13" s="88">
        <f t="shared" si="14"/>
        <v>2.3999999999999998E-3</v>
      </c>
      <c r="R13" s="83">
        <f t="shared" si="15"/>
        <v>15.315429999999999</v>
      </c>
      <c r="S13" s="84">
        <f t="shared" si="0"/>
        <v>25.173959359999998</v>
      </c>
      <c r="T13" s="84">
        <f t="shared" si="1"/>
        <v>0.42722811999999999</v>
      </c>
      <c r="U13" s="84">
        <f t="shared" si="2"/>
        <v>6.7961770799999996</v>
      </c>
      <c r="V13" s="84">
        <f t="shared" si="3"/>
        <v>1.70461654</v>
      </c>
      <c r="W13" s="84">
        <f t="shared" si="4"/>
        <v>0</v>
      </c>
      <c r="X13" s="84">
        <f t="shared" si="5"/>
        <v>0</v>
      </c>
      <c r="Y13" s="84">
        <f t="shared" si="6"/>
        <v>0</v>
      </c>
      <c r="Z13" s="84">
        <f t="shared" si="7"/>
        <v>61.236943680000003</v>
      </c>
      <c r="AA13" s="84">
        <f t="shared" si="8"/>
        <v>1.4942399999999998E-2</v>
      </c>
      <c r="AB13" s="84">
        <f t="shared" si="9"/>
        <v>95.353867180000009</v>
      </c>
      <c r="AD13" s="86"/>
      <c r="AE13" s="86"/>
      <c r="AG13" s="86"/>
    </row>
    <row r="14" spans="1:33" s="85" customFormat="1" x14ac:dyDescent="0.2">
      <c r="A14" s="79">
        <v>113</v>
      </c>
      <c r="B14" s="79">
        <v>114</v>
      </c>
      <c r="C14" s="79" t="s">
        <v>103</v>
      </c>
      <c r="D14" s="79" t="s">
        <v>81</v>
      </c>
      <c r="E14" s="80" t="s">
        <v>27</v>
      </c>
      <c r="F14" s="79" t="s">
        <v>19</v>
      </c>
      <c r="G14" s="79" t="s">
        <v>19</v>
      </c>
      <c r="H14" s="152">
        <v>1766616</v>
      </c>
      <c r="I14" s="87">
        <f t="shared" si="10"/>
        <v>4.0433599999999998</v>
      </c>
      <c r="J14" s="88">
        <f t="shared" si="11"/>
        <v>6.862E-2</v>
      </c>
      <c r="K14" s="87">
        <f t="shared" si="12"/>
        <v>1.09158</v>
      </c>
      <c r="L14" s="87">
        <f t="shared" si="13"/>
        <v>0.27378999999999998</v>
      </c>
      <c r="M14" s="81"/>
      <c r="N14" s="154">
        <v>8.2493999999999996</v>
      </c>
      <c r="O14" s="82"/>
      <c r="P14" s="87">
        <f>$P$13</f>
        <v>9.83568</v>
      </c>
      <c r="Q14" s="88">
        <f t="shared" si="14"/>
        <v>2.3999999999999998E-3</v>
      </c>
      <c r="R14" s="83">
        <f t="shared" si="15"/>
        <v>23.564830000000001</v>
      </c>
      <c r="S14" s="84">
        <f t="shared" si="0"/>
        <v>7143.0644697600001</v>
      </c>
      <c r="T14" s="84">
        <f t="shared" si="1"/>
        <v>121.22518992000001</v>
      </c>
      <c r="U14" s="84">
        <f t="shared" si="2"/>
        <v>1928.40269328</v>
      </c>
      <c r="V14" s="84">
        <f t="shared" si="3"/>
        <v>483.68179463999996</v>
      </c>
      <c r="W14" s="84">
        <f t="shared" si="4"/>
        <v>0</v>
      </c>
      <c r="X14" s="84">
        <f t="shared" si="5"/>
        <v>14573.522030399999</v>
      </c>
      <c r="Y14" s="84">
        <f t="shared" si="6"/>
        <v>0</v>
      </c>
      <c r="Z14" s="84">
        <f t="shared" si="7"/>
        <v>17375.869658880001</v>
      </c>
      <c r="AA14" s="84">
        <f t="shared" si="8"/>
        <v>4.2398783999999994</v>
      </c>
      <c r="AB14" s="84">
        <f t="shared" si="9"/>
        <v>41630.005715280007</v>
      </c>
      <c r="AD14" s="86"/>
      <c r="AE14" s="86"/>
      <c r="AG14" s="86"/>
    </row>
    <row r="15" spans="1:33" s="85" customFormat="1" x14ac:dyDescent="0.2">
      <c r="A15" s="79">
        <v>115</v>
      </c>
      <c r="B15" s="79">
        <v>116</v>
      </c>
      <c r="C15" s="79" t="s">
        <v>96</v>
      </c>
      <c r="D15" s="79" t="s">
        <v>75</v>
      </c>
      <c r="E15" s="80" t="s">
        <v>24</v>
      </c>
      <c r="F15" s="79" t="s">
        <v>15</v>
      </c>
      <c r="G15" s="79" t="s">
        <v>16</v>
      </c>
      <c r="H15" s="152">
        <v>5381265</v>
      </c>
      <c r="I15" s="87">
        <f t="shared" si="10"/>
        <v>4.0433599999999998</v>
      </c>
      <c r="J15" s="88">
        <f t="shared" si="11"/>
        <v>6.862E-2</v>
      </c>
      <c r="K15" s="87">
        <f t="shared" si="12"/>
        <v>1.09158</v>
      </c>
      <c r="L15" s="87">
        <f t="shared" si="13"/>
        <v>0.27378999999999998</v>
      </c>
      <c r="M15" s="81"/>
      <c r="N15" s="154">
        <v>12.1921</v>
      </c>
      <c r="O15" s="82"/>
      <c r="P15" s="91">
        <f>$P$11</f>
        <v>12.711349999999999</v>
      </c>
      <c r="Q15" s="88">
        <f t="shared" si="14"/>
        <v>2.3999999999999998E-3</v>
      </c>
      <c r="R15" s="83">
        <f t="shared" si="15"/>
        <v>30.383199999999999</v>
      </c>
      <c r="S15" s="84">
        <f t="shared" si="0"/>
        <v>21758.391650400001</v>
      </c>
      <c r="T15" s="84">
        <f t="shared" si="1"/>
        <v>369.26240430000001</v>
      </c>
      <c r="U15" s="84">
        <f t="shared" si="2"/>
        <v>5874.0812487000003</v>
      </c>
      <c r="V15" s="84">
        <f t="shared" si="3"/>
        <v>1473.3365443499999</v>
      </c>
      <c r="W15" s="84">
        <f t="shared" si="4"/>
        <v>0</v>
      </c>
      <c r="X15" s="84">
        <f t="shared" si="5"/>
        <v>65608.921006500008</v>
      </c>
      <c r="Y15" s="84">
        <f t="shared" si="6"/>
        <v>0</v>
      </c>
      <c r="Z15" s="84">
        <f t="shared" si="7"/>
        <v>68403.142857750005</v>
      </c>
      <c r="AA15" s="84">
        <f t="shared" si="8"/>
        <v>12.915035999999999</v>
      </c>
      <c r="AB15" s="84">
        <f t="shared" si="9"/>
        <v>163500.05074800001</v>
      </c>
      <c r="AD15" s="86"/>
      <c r="AE15" s="86"/>
      <c r="AG15" s="86"/>
    </row>
    <row r="16" spans="1:33" s="85" customFormat="1" x14ac:dyDescent="0.2">
      <c r="A16" s="79">
        <v>126</v>
      </c>
      <c r="B16" s="79">
        <v>127</v>
      </c>
      <c r="C16" s="79" t="s">
        <v>104</v>
      </c>
      <c r="D16" s="79" t="s">
        <v>85</v>
      </c>
      <c r="E16" s="80" t="s">
        <v>31</v>
      </c>
      <c r="F16" s="79" t="s">
        <v>20</v>
      </c>
      <c r="G16" s="79" t="s">
        <v>16</v>
      </c>
      <c r="H16" s="152">
        <v>31357464</v>
      </c>
      <c r="I16" s="87">
        <f t="shared" si="10"/>
        <v>4.0433599999999998</v>
      </c>
      <c r="J16" s="88">
        <f t="shared" si="11"/>
        <v>6.862E-2</v>
      </c>
      <c r="K16" s="87">
        <f t="shared" si="12"/>
        <v>1.09158</v>
      </c>
      <c r="L16" s="87">
        <f t="shared" si="13"/>
        <v>0.27378999999999998</v>
      </c>
      <c r="M16" s="81"/>
      <c r="N16" s="154">
        <v>9.6111199999999997</v>
      </c>
      <c r="O16" s="154">
        <v>0.11241</v>
      </c>
      <c r="P16" s="91">
        <f>$P$11</f>
        <v>12.711349999999999</v>
      </c>
      <c r="Q16" s="88">
        <f t="shared" si="14"/>
        <v>2.3999999999999998E-3</v>
      </c>
      <c r="R16" s="83">
        <f t="shared" si="15"/>
        <v>27.914630000000002</v>
      </c>
      <c r="S16" s="84">
        <f t="shared" si="0"/>
        <v>126789.51563903999</v>
      </c>
      <c r="T16" s="84">
        <f t="shared" si="1"/>
        <v>2151.74917968</v>
      </c>
      <c r="U16" s="84">
        <f t="shared" si="2"/>
        <v>34229.180553120001</v>
      </c>
      <c r="V16" s="84">
        <f t="shared" si="3"/>
        <v>8585.3600685599995</v>
      </c>
      <c r="W16" s="84">
        <f t="shared" si="4"/>
        <v>0</v>
      </c>
      <c r="X16" s="84">
        <f t="shared" si="5"/>
        <v>301380.34939967998</v>
      </c>
      <c r="Y16" s="84">
        <f t="shared" si="6"/>
        <v>3524.89252824</v>
      </c>
      <c r="Z16" s="84">
        <f t="shared" si="7"/>
        <v>398595.70001639996</v>
      </c>
      <c r="AA16" s="84">
        <f t="shared" si="8"/>
        <v>75.257913599999995</v>
      </c>
      <c r="AB16" s="84">
        <f t="shared" si="9"/>
        <v>875332.00529831985</v>
      </c>
      <c r="AD16" s="86"/>
      <c r="AE16" s="86"/>
      <c r="AG16" s="86"/>
    </row>
    <row r="17" spans="1:33" s="85" customFormat="1" x14ac:dyDescent="0.2">
      <c r="A17" s="79">
        <v>128</v>
      </c>
      <c r="B17" s="79">
        <v>129</v>
      </c>
      <c r="C17" s="79" t="s">
        <v>105</v>
      </c>
      <c r="D17" s="79" t="s">
        <v>86</v>
      </c>
      <c r="E17" s="80" t="s">
        <v>32</v>
      </c>
      <c r="F17" s="79" t="s">
        <v>20</v>
      </c>
      <c r="G17" s="79" t="s">
        <v>16</v>
      </c>
      <c r="H17" s="152">
        <v>0</v>
      </c>
      <c r="I17" s="87">
        <f t="shared" si="10"/>
        <v>4.0433599999999998</v>
      </c>
      <c r="J17" s="88">
        <f t="shared" si="11"/>
        <v>6.862E-2</v>
      </c>
      <c r="K17" s="87">
        <f t="shared" si="12"/>
        <v>1.09158</v>
      </c>
      <c r="L17" s="87">
        <f t="shared" si="13"/>
        <v>0.27378999999999998</v>
      </c>
      <c r="M17" s="81"/>
      <c r="N17" s="154">
        <v>3.0037500000000001</v>
      </c>
      <c r="O17" s="88">
        <f>$O$16</f>
        <v>0.11241</v>
      </c>
      <c r="P17" s="92">
        <f>$P$11</f>
        <v>12.711349999999999</v>
      </c>
      <c r="Q17" s="88">
        <f t="shared" si="14"/>
        <v>2.3999999999999998E-3</v>
      </c>
      <c r="R17" s="83">
        <f t="shared" si="15"/>
        <v>21.307259999999999</v>
      </c>
      <c r="S17" s="84">
        <f t="shared" si="0"/>
        <v>0</v>
      </c>
      <c r="T17" s="84">
        <f t="shared" si="1"/>
        <v>0</v>
      </c>
      <c r="U17" s="84">
        <f t="shared" si="2"/>
        <v>0</v>
      </c>
      <c r="V17" s="84">
        <f t="shared" si="3"/>
        <v>0</v>
      </c>
      <c r="W17" s="84">
        <f t="shared" si="4"/>
        <v>0</v>
      </c>
      <c r="X17" s="84">
        <f t="shared" si="5"/>
        <v>0</v>
      </c>
      <c r="Y17" s="84">
        <f t="shared" si="6"/>
        <v>0</v>
      </c>
      <c r="Z17" s="84">
        <f t="shared" si="7"/>
        <v>0</v>
      </c>
      <c r="AA17" s="84">
        <f t="shared" si="8"/>
        <v>0</v>
      </c>
      <c r="AB17" s="84">
        <f t="shared" si="9"/>
        <v>0</v>
      </c>
      <c r="AD17" s="86"/>
      <c r="AE17" s="86"/>
      <c r="AG17" s="86"/>
    </row>
    <row r="18" spans="1:33" s="85" customFormat="1" x14ac:dyDescent="0.2">
      <c r="A18" s="79">
        <v>130</v>
      </c>
      <c r="B18" s="79">
        <v>131</v>
      </c>
      <c r="C18" s="79" t="s">
        <v>106</v>
      </c>
      <c r="D18" s="79" t="s">
        <v>83</v>
      </c>
      <c r="E18" s="80" t="s">
        <v>33</v>
      </c>
      <c r="F18" s="79" t="s">
        <v>21</v>
      </c>
      <c r="G18" s="79" t="s">
        <v>16</v>
      </c>
      <c r="H18" s="152">
        <v>3119654</v>
      </c>
      <c r="I18" s="87">
        <f t="shared" si="10"/>
        <v>4.0433599999999998</v>
      </c>
      <c r="J18" s="88">
        <f t="shared" si="11"/>
        <v>6.862E-2</v>
      </c>
      <c r="K18" s="87">
        <f t="shared" si="12"/>
        <v>1.09158</v>
      </c>
      <c r="L18" s="87">
        <f t="shared" si="13"/>
        <v>0.27378999999999998</v>
      </c>
      <c r="M18" s="81"/>
      <c r="N18" s="154">
        <v>11.47405</v>
      </c>
      <c r="O18" s="82"/>
      <c r="P18" s="91">
        <f>$P$11</f>
        <v>12.711349999999999</v>
      </c>
      <c r="Q18" s="88">
        <f t="shared" si="14"/>
        <v>2.3999999999999998E-3</v>
      </c>
      <c r="R18" s="83">
        <f t="shared" si="15"/>
        <v>29.665150000000001</v>
      </c>
      <c r="S18" s="84">
        <f t="shared" si="0"/>
        <v>12613.88419744</v>
      </c>
      <c r="T18" s="84">
        <f t="shared" si="1"/>
        <v>214.07065747999999</v>
      </c>
      <c r="U18" s="84">
        <f t="shared" si="2"/>
        <v>3405.3519133199998</v>
      </c>
      <c r="V18" s="84">
        <f t="shared" si="3"/>
        <v>854.13006865999989</v>
      </c>
      <c r="W18" s="84">
        <f t="shared" si="4"/>
        <v>0</v>
      </c>
      <c r="X18" s="84">
        <f t="shared" si="5"/>
        <v>35795.065978699997</v>
      </c>
      <c r="Y18" s="84">
        <f t="shared" si="6"/>
        <v>0</v>
      </c>
      <c r="Z18" s="84">
        <f t="shared" si="7"/>
        <v>39655.013872899995</v>
      </c>
      <c r="AA18" s="84">
        <f t="shared" si="8"/>
        <v>7.4871695999999996</v>
      </c>
      <c r="AB18" s="84">
        <f t="shared" si="9"/>
        <v>92545.003858099997</v>
      </c>
      <c r="AD18" s="86"/>
      <c r="AE18" s="86"/>
      <c r="AG18" s="86"/>
    </row>
    <row r="19" spans="1:33" s="85" customFormat="1" x14ac:dyDescent="0.2">
      <c r="A19" s="79">
        <v>132</v>
      </c>
      <c r="B19" s="79">
        <v>133</v>
      </c>
      <c r="C19" s="79" t="s">
        <v>102</v>
      </c>
      <c r="D19" s="79" t="s">
        <v>74</v>
      </c>
      <c r="E19" s="80" t="s">
        <v>29</v>
      </c>
      <c r="F19" s="79" t="s">
        <v>15</v>
      </c>
      <c r="G19" s="79" t="s">
        <v>18</v>
      </c>
      <c r="H19" s="152">
        <v>123187383</v>
      </c>
      <c r="I19" s="87">
        <f t="shared" si="10"/>
        <v>4.0433599999999998</v>
      </c>
      <c r="J19" s="88">
        <f t="shared" si="11"/>
        <v>6.862E-2</v>
      </c>
      <c r="K19" s="87">
        <f t="shared" si="12"/>
        <v>1.09158</v>
      </c>
      <c r="L19" s="87">
        <f t="shared" si="13"/>
        <v>0.27378999999999998</v>
      </c>
      <c r="M19" s="81"/>
      <c r="N19" s="88">
        <f>$N$15</f>
        <v>12.1921</v>
      </c>
      <c r="O19" s="82"/>
      <c r="P19" s="87">
        <f>$P$9</f>
        <v>11.48405</v>
      </c>
      <c r="Q19" s="88">
        <f t="shared" si="14"/>
        <v>2.3999999999999998E-3</v>
      </c>
      <c r="R19" s="83">
        <f t="shared" si="15"/>
        <v>29.155899999999999</v>
      </c>
      <c r="S19" s="84">
        <f t="shared" si="0"/>
        <v>498090.93692687998</v>
      </c>
      <c r="T19" s="84">
        <f t="shared" si="1"/>
        <v>8453.1182214599994</v>
      </c>
      <c r="U19" s="84">
        <f t="shared" si="2"/>
        <v>134468.88353513999</v>
      </c>
      <c r="V19" s="84">
        <f t="shared" si="3"/>
        <v>33727.47359157</v>
      </c>
      <c r="W19" s="84">
        <f t="shared" si="4"/>
        <v>0</v>
      </c>
      <c r="X19" s="84">
        <f t="shared" si="5"/>
        <v>1501912.8922743001</v>
      </c>
      <c r="Y19" s="84">
        <f t="shared" si="6"/>
        <v>0</v>
      </c>
      <c r="Z19" s="84">
        <f t="shared" si="7"/>
        <v>1414690.0657411499</v>
      </c>
      <c r="AA19" s="84">
        <f t="shared" si="8"/>
        <v>295.64971919999999</v>
      </c>
      <c r="AB19" s="84">
        <f t="shared" si="9"/>
        <v>3591639.0200097002</v>
      </c>
      <c r="AD19" s="86"/>
      <c r="AE19" s="86"/>
      <c r="AG19" s="86"/>
    </row>
    <row r="20" spans="1:33" s="85" customFormat="1" x14ac:dyDescent="0.2">
      <c r="A20" s="79">
        <v>134</v>
      </c>
      <c r="B20" s="79">
        <v>135</v>
      </c>
      <c r="C20" s="79" t="s">
        <v>101</v>
      </c>
      <c r="D20" s="79" t="s">
        <v>74</v>
      </c>
      <c r="E20" s="80" t="s">
        <v>30</v>
      </c>
      <c r="F20" s="79" t="s">
        <v>15</v>
      </c>
      <c r="G20" s="79" t="s">
        <v>18</v>
      </c>
      <c r="H20" s="152">
        <v>45638848</v>
      </c>
      <c r="I20" s="87">
        <f t="shared" si="10"/>
        <v>4.0433599999999998</v>
      </c>
      <c r="J20" s="88">
        <f t="shared" si="11"/>
        <v>6.862E-2</v>
      </c>
      <c r="K20" s="87">
        <f t="shared" si="12"/>
        <v>1.09158</v>
      </c>
      <c r="L20" s="87">
        <f t="shared" si="13"/>
        <v>0.27378999999999998</v>
      </c>
      <c r="M20" s="81"/>
      <c r="N20" s="88">
        <f>$N$15</f>
        <v>12.1921</v>
      </c>
      <c r="O20" s="82"/>
      <c r="P20" s="87">
        <f>$P$9</f>
        <v>11.48405</v>
      </c>
      <c r="Q20" s="88">
        <f t="shared" si="14"/>
        <v>2.3999999999999998E-3</v>
      </c>
      <c r="R20" s="83">
        <f t="shared" si="15"/>
        <v>29.155899999999999</v>
      </c>
      <c r="S20" s="84">
        <f t="shared" si="0"/>
        <v>184534.29244927998</v>
      </c>
      <c r="T20" s="84">
        <f t="shared" si="1"/>
        <v>3131.73774976</v>
      </c>
      <c r="U20" s="84">
        <f t="shared" si="2"/>
        <v>49818.45369984</v>
      </c>
      <c r="V20" s="84">
        <f t="shared" si="3"/>
        <v>12495.460193919998</v>
      </c>
      <c r="W20" s="84">
        <f t="shared" si="4"/>
        <v>0</v>
      </c>
      <c r="X20" s="84">
        <f t="shared" si="5"/>
        <v>556433.39870080003</v>
      </c>
      <c r="Y20" s="84">
        <f t="shared" si="6"/>
        <v>0</v>
      </c>
      <c r="Z20" s="84">
        <f t="shared" si="7"/>
        <v>524118.81237439997</v>
      </c>
      <c r="AA20" s="84">
        <f t="shared" si="8"/>
        <v>109.53323519999999</v>
      </c>
      <c r="AB20" s="84">
        <f t="shared" si="9"/>
        <v>1330641.6884032001</v>
      </c>
      <c r="AD20" s="86"/>
      <c r="AE20" s="86"/>
      <c r="AG20" s="86"/>
    </row>
    <row r="21" spans="1:33" s="85" customFormat="1" x14ac:dyDescent="0.2">
      <c r="A21" s="79">
        <v>136</v>
      </c>
      <c r="B21" s="79">
        <v>137</v>
      </c>
      <c r="C21" s="79" t="s">
        <v>107</v>
      </c>
      <c r="D21" s="79" t="s">
        <v>84</v>
      </c>
      <c r="E21" s="80" t="s">
        <v>34</v>
      </c>
      <c r="F21" s="79" t="s">
        <v>21</v>
      </c>
      <c r="G21" s="79" t="s">
        <v>16</v>
      </c>
      <c r="H21" s="152">
        <v>6794</v>
      </c>
      <c r="I21" s="87">
        <f t="shared" si="10"/>
        <v>4.0433599999999998</v>
      </c>
      <c r="J21" s="88">
        <f t="shared" si="11"/>
        <v>6.862E-2</v>
      </c>
      <c r="K21" s="87">
        <f t="shared" si="12"/>
        <v>1.09158</v>
      </c>
      <c r="L21" s="87">
        <f t="shared" si="13"/>
        <v>0.27378999999999998</v>
      </c>
      <c r="M21" s="81"/>
      <c r="N21" s="154">
        <v>3.0037500000000001</v>
      </c>
      <c r="O21" s="82"/>
      <c r="P21" s="91">
        <f>$P$11</f>
        <v>12.711349999999999</v>
      </c>
      <c r="Q21" s="88">
        <f t="shared" si="14"/>
        <v>2.3999999999999998E-3</v>
      </c>
      <c r="R21" s="83">
        <f t="shared" si="15"/>
        <v>21.194850000000002</v>
      </c>
      <c r="S21" s="84">
        <f t="shared" si="0"/>
        <v>27.470587839999997</v>
      </c>
      <c r="T21" s="84">
        <f t="shared" si="1"/>
        <v>0.46620427999999997</v>
      </c>
      <c r="U21" s="84">
        <f t="shared" si="2"/>
        <v>7.4161945199999995</v>
      </c>
      <c r="V21" s="84">
        <f t="shared" si="3"/>
        <v>1.8601292599999997</v>
      </c>
      <c r="W21" s="84">
        <f t="shared" si="4"/>
        <v>0</v>
      </c>
      <c r="X21" s="84">
        <f t="shared" si="5"/>
        <v>20.407477499999999</v>
      </c>
      <c r="Y21" s="84">
        <f t="shared" si="6"/>
        <v>0</v>
      </c>
      <c r="Z21" s="84">
        <f t="shared" si="7"/>
        <v>86.360911899999991</v>
      </c>
      <c r="AA21" s="84">
        <f t="shared" si="8"/>
        <v>1.6305599999999996E-2</v>
      </c>
      <c r="AB21" s="84">
        <f t="shared" si="9"/>
        <v>143.99781089999999</v>
      </c>
      <c r="AD21" s="86"/>
      <c r="AE21" s="86"/>
      <c r="AG21" s="86"/>
    </row>
    <row r="22" spans="1:33" s="85" customFormat="1" x14ac:dyDescent="0.2">
      <c r="A22" s="79">
        <v>138</v>
      </c>
      <c r="B22" s="79">
        <v>139</v>
      </c>
      <c r="C22" s="79" t="s">
        <v>99</v>
      </c>
      <c r="D22" s="79" t="s">
        <v>74</v>
      </c>
      <c r="E22" s="80" t="s">
        <v>35</v>
      </c>
      <c r="F22" s="79" t="s">
        <v>15</v>
      </c>
      <c r="G22" s="79" t="s">
        <v>18</v>
      </c>
      <c r="H22" s="152">
        <v>11718669</v>
      </c>
      <c r="I22" s="87">
        <f t="shared" si="10"/>
        <v>4.0433599999999998</v>
      </c>
      <c r="J22" s="88">
        <f t="shared" si="11"/>
        <v>6.862E-2</v>
      </c>
      <c r="K22" s="87">
        <f t="shared" si="12"/>
        <v>1.09158</v>
      </c>
      <c r="L22" s="87">
        <f t="shared" si="13"/>
        <v>0.27378999999999998</v>
      </c>
      <c r="M22" s="81"/>
      <c r="N22" s="88">
        <f>$N$15</f>
        <v>12.1921</v>
      </c>
      <c r="O22" s="82"/>
      <c r="P22" s="87">
        <f>$P$9</f>
        <v>11.48405</v>
      </c>
      <c r="Q22" s="88">
        <f t="shared" si="14"/>
        <v>2.3999999999999998E-3</v>
      </c>
      <c r="R22" s="83">
        <f t="shared" si="15"/>
        <v>29.155899999999999</v>
      </c>
      <c r="S22" s="84">
        <f t="shared" si="0"/>
        <v>47382.797487839998</v>
      </c>
      <c r="T22" s="84">
        <f t="shared" si="1"/>
        <v>804.13506677999999</v>
      </c>
      <c r="U22" s="84">
        <f t="shared" si="2"/>
        <v>12791.86470702</v>
      </c>
      <c r="V22" s="84">
        <f t="shared" si="3"/>
        <v>3208.4543855099996</v>
      </c>
      <c r="W22" s="84">
        <f t="shared" si="4"/>
        <v>0</v>
      </c>
      <c r="X22" s="84">
        <f t="shared" si="5"/>
        <v>142875.18431489999</v>
      </c>
      <c r="Y22" s="84">
        <f t="shared" si="6"/>
        <v>0</v>
      </c>
      <c r="Z22" s="84">
        <f t="shared" si="7"/>
        <v>134577.78072944999</v>
      </c>
      <c r="AA22" s="84">
        <f t="shared" si="8"/>
        <v>28.124805599999998</v>
      </c>
      <c r="AB22" s="84">
        <f t="shared" si="9"/>
        <v>341668.34149709996</v>
      </c>
      <c r="AD22" s="86"/>
      <c r="AE22" s="86"/>
      <c r="AG22" s="86"/>
    </row>
    <row r="23" spans="1:33" s="85" customFormat="1" x14ac:dyDescent="0.2">
      <c r="A23" s="79">
        <v>140</v>
      </c>
      <c r="B23" s="79">
        <v>141</v>
      </c>
      <c r="C23" s="79" t="s">
        <v>100</v>
      </c>
      <c r="D23" s="79" t="s">
        <v>74</v>
      </c>
      <c r="E23" s="80" t="s">
        <v>52</v>
      </c>
      <c r="F23" s="79" t="s">
        <v>15</v>
      </c>
      <c r="G23" s="79" t="s">
        <v>18</v>
      </c>
      <c r="H23" s="152">
        <v>181480</v>
      </c>
      <c r="I23" s="87">
        <f t="shared" si="10"/>
        <v>4.0433599999999998</v>
      </c>
      <c r="J23" s="88">
        <f t="shared" si="11"/>
        <v>6.862E-2</v>
      </c>
      <c r="K23" s="87">
        <f t="shared" si="12"/>
        <v>1.09158</v>
      </c>
      <c r="L23" s="87">
        <f t="shared" si="13"/>
        <v>0.27378999999999998</v>
      </c>
      <c r="M23" s="81"/>
      <c r="N23" s="88">
        <f>$N$15</f>
        <v>12.1921</v>
      </c>
      <c r="O23" s="82"/>
      <c r="P23" s="87">
        <f>$P$9</f>
        <v>11.48405</v>
      </c>
      <c r="Q23" s="88">
        <f t="shared" si="14"/>
        <v>2.3999999999999998E-3</v>
      </c>
      <c r="R23" s="83">
        <f t="shared" si="15"/>
        <v>29.155899999999999</v>
      </c>
      <c r="S23" s="84">
        <f t="shared" si="0"/>
        <v>733.7889727999999</v>
      </c>
      <c r="T23" s="84">
        <f t="shared" si="1"/>
        <v>12.453157599999999</v>
      </c>
      <c r="U23" s="84">
        <f t="shared" si="2"/>
        <v>198.09993839999998</v>
      </c>
      <c r="V23" s="84">
        <f t="shared" si="3"/>
        <v>49.687409199999991</v>
      </c>
      <c r="W23" s="84">
        <f t="shared" si="4"/>
        <v>0</v>
      </c>
      <c r="X23" s="84">
        <f t="shared" si="5"/>
        <v>2212.622308</v>
      </c>
      <c r="Y23" s="84">
        <f t="shared" si="6"/>
        <v>0</v>
      </c>
      <c r="Z23" s="84">
        <f t="shared" si="7"/>
        <v>2084.1253939999997</v>
      </c>
      <c r="AA23" s="84">
        <f t="shared" si="8"/>
        <v>0.43555199999999994</v>
      </c>
      <c r="AB23" s="84">
        <f t="shared" si="9"/>
        <v>5291.2127319999991</v>
      </c>
      <c r="AD23" s="86"/>
      <c r="AE23" s="86"/>
      <c r="AG23" s="86"/>
    </row>
    <row r="24" spans="1:33" s="85" customFormat="1" x14ac:dyDescent="0.2">
      <c r="A24" s="79">
        <v>151</v>
      </c>
      <c r="B24" s="79">
        <v>152</v>
      </c>
      <c r="C24" s="79" t="s">
        <v>108</v>
      </c>
      <c r="D24" s="79" t="s">
        <v>75</v>
      </c>
      <c r="E24" s="80" t="s">
        <v>13</v>
      </c>
      <c r="F24" s="79" t="s">
        <v>15</v>
      </c>
      <c r="G24" s="79" t="s">
        <v>16</v>
      </c>
      <c r="H24" s="152">
        <v>2337105</v>
      </c>
      <c r="I24" s="87">
        <f t="shared" si="10"/>
        <v>4.0433599999999998</v>
      </c>
      <c r="J24" s="88">
        <f t="shared" si="11"/>
        <v>6.862E-2</v>
      </c>
      <c r="K24" s="87">
        <f t="shared" si="12"/>
        <v>1.09158</v>
      </c>
      <c r="L24" s="87">
        <f t="shared" si="13"/>
        <v>0.27378999999999998</v>
      </c>
      <c r="M24" s="81"/>
      <c r="N24" s="88">
        <f>$N$15</f>
        <v>12.1921</v>
      </c>
      <c r="O24" s="82"/>
      <c r="P24" s="91">
        <f>$P$11</f>
        <v>12.711349999999999</v>
      </c>
      <c r="Q24" s="88">
        <f t="shared" si="14"/>
        <v>2.3999999999999998E-3</v>
      </c>
      <c r="R24" s="83">
        <f t="shared" si="15"/>
        <v>30.383199999999999</v>
      </c>
      <c r="S24" s="84">
        <f t="shared" si="0"/>
        <v>9449.7568728000006</v>
      </c>
      <c r="T24" s="84">
        <f t="shared" si="1"/>
        <v>160.37214510000001</v>
      </c>
      <c r="U24" s="84">
        <f t="shared" si="2"/>
        <v>2551.1370759000001</v>
      </c>
      <c r="V24" s="84">
        <f t="shared" si="3"/>
        <v>639.87597794999999</v>
      </c>
      <c r="W24" s="84">
        <f t="shared" si="4"/>
        <v>0</v>
      </c>
      <c r="X24" s="84">
        <f t="shared" si="5"/>
        <v>28494.217870500001</v>
      </c>
      <c r="Y24" s="84">
        <f t="shared" si="6"/>
        <v>0</v>
      </c>
      <c r="Z24" s="84">
        <f t="shared" si="7"/>
        <v>29707.759641749999</v>
      </c>
      <c r="AA24" s="84">
        <f t="shared" si="8"/>
        <v>5.6090519999999993</v>
      </c>
      <c r="AB24" s="84">
        <f t="shared" si="9"/>
        <v>71008.728636</v>
      </c>
      <c r="AD24" s="86"/>
      <c r="AE24" s="86"/>
      <c r="AG24" s="86"/>
    </row>
    <row r="25" spans="1:33" s="85" customFormat="1" x14ac:dyDescent="0.2">
      <c r="A25" s="79">
        <v>153</v>
      </c>
      <c r="B25" s="79">
        <v>154</v>
      </c>
      <c r="C25" s="79" t="s">
        <v>109</v>
      </c>
      <c r="D25" s="79" t="s">
        <v>75</v>
      </c>
      <c r="E25" s="80" t="s">
        <v>14</v>
      </c>
      <c r="F25" s="79" t="s">
        <v>15</v>
      </c>
      <c r="G25" s="79" t="s">
        <v>16</v>
      </c>
      <c r="H25" s="152">
        <v>2555985</v>
      </c>
      <c r="I25" s="87">
        <f t="shared" si="10"/>
        <v>4.0433599999999998</v>
      </c>
      <c r="J25" s="88">
        <f t="shared" si="11"/>
        <v>6.862E-2</v>
      </c>
      <c r="K25" s="87">
        <f t="shared" si="12"/>
        <v>1.09158</v>
      </c>
      <c r="L25" s="87">
        <f t="shared" si="13"/>
        <v>0.27378999999999998</v>
      </c>
      <c r="M25" s="81"/>
      <c r="N25" s="88">
        <f>$N$15</f>
        <v>12.1921</v>
      </c>
      <c r="O25" s="82"/>
      <c r="P25" s="91">
        <f t="shared" ref="P25" si="16">$P$11</f>
        <v>12.711349999999999</v>
      </c>
      <c r="Q25" s="88">
        <f t="shared" si="14"/>
        <v>2.3999999999999998E-3</v>
      </c>
      <c r="R25" s="83">
        <f t="shared" si="15"/>
        <v>30.383199999999999</v>
      </c>
      <c r="S25" s="84">
        <f t="shared" si="0"/>
        <v>10334.7675096</v>
      </c>
      <c r="T25" s="84">
        <f t="shared" si="1"/>
        <v>175.3916907</v>
      </c>
      <c r="U25" s="84">
        <f t="shared" si="2"/>
        <v>2790.0621063000003</v>
      </c>
      <c r="V25" s="84">
        <f t="shared" si="3"/>
        <v>699.80313315000001</v>
      </c>
      <c r="W25" s="84">
        <f t="shared" si="4"/>
        <v>0</v>
      </c>
      <c r="X25" s="84">
        <f t="shared" si="5"/>
        <v>31162.8247185</v>
      </c>
      <c r="Y25" s="84">
        <f t="shared" si="6"/>
        <v>0</v>
      </c>
      <c r="Z25" s="84">
        <f t="shared" si="7"/>
        <v>32490.01992975</v>
      </c>
      <c r="AA25" s="84">
        <f t="shared" si="8"/>
        <v>6.1343639999999997</v>
      </c>
      <c r="AB25" s="84">
        <f t="shared" si="9"/>
        <v>77659.003452000004</v>
      </c>
      <c r="AD25" s="86"/>
      <c r="AE25" s="86"/>
      <c r="AG25" s="86"/>
    </row>
    <row r="26" spans="1:33" s="109" customFormat="1" x14ac:dyDescent="0.2">
      <c r="A26" s="93">
        <v>155</v>
      </c>
      <c r="B26" s="93">
        <v>156</v>
      </c>
      <c r="C26" s="93" t="s">
        <v>110</v>
      </c>
      <c r="D26" s="93" t="s">
        <v>85</v>
      </c>
      <c r="E26" s="94" t="s">
        <v>36</v>
      </c>
      <c r="F26" s="108" t="s">
        <v>20</v>
      </c>
      <c r="G26" s="108" t="s">
        <v>16</v>
      </c>
      <c r="H26" s="125"/>
      <c r="I26" s="126">
        <f t="shared" si="10"/>
        <v>4.0433599999999998</v>
      </c>
      <c r="J26" s="127">
        <f t="shared" si="11"/>
        <v>6.862E-2</v>
      </c>
      <c r="K26" s="126">
        <f t="shared" si="12"/>
        <v>1.09158</v>
      </c>
      <c r="L26" s="126">
        <f t="shared" si="13"/>
        <v>0.27378999999999998</v>
      </c>
      <c r="M26" s="128"/>
      <c r="N26" s="127">
        <f>$N$16</f>
        <v>9.6111199999999997</v>
      </c>
      <c r="O26" s="127">
        <f>$O$16</f>
        <v>0.11241</v>
      </c>
      <c r="P26" s="129">
        <f>$P$11</f>
        <v>12.711349999999999</v>
      </c>
      <c r="Q26" s="127">
        <f t="shared" si="14"/>
        <v>2.3999999999999998E-3</v>
      </c>
      <c r="R26" s="130">
        <f t="shared" si="15"/>
        <v>27.914630000000002</v>
      </c>
      <c r="S26" s="131">
        <f t="shared" si="0"/>
        <v>0</v>
      </c>
      <c r="T26" s="131">
        <f t="shared" si="1"/>
        <v>0</v>
      </c>
      <c r="U26" s="131">
        <f t="shared" si="2"/>
        <v>0</v>
      </c>
      <c r="V26" s="131">
        <f t="shared" si="3"/>
        <v>0</v>
      </c>
      <c r="W26" s="131">
        <f t="shared" si="4"/>
        <v>0</v>
      </c>
      <c r="X26" s="131">
        <f t="shared" si="5"/>
        <v>0</v>
      </c>
      <c r="Y26" s="131">
        <f t="shared" si="6"/>
        <v>0</v>
      </c>
      <c r="Z26" s="131">
        <f t="shared" si="7"/>
        <v>0</v>
      </c>
      <c r="AA26" s="131">
        <f t="shared" si="8"/>
        <v>0</v>
      </c>
      <c r="AB26" s="131">
        <f t="shared" si="9"/>
        <v>0</v>
      </c>
      <c r="AD26" s="132"/>
      <c r="AE26" s="132"/>
      <c r="AG26" s="132"/>
    </row>
    <row r="27" spans="1:33" s="85" customFormat="1" x14ac:dyDescent="0.2">
      <c r="A27" s="79">
        <v>157</v>
      </c>
      <c r="B27" s="79">
        <v>158</v>
      </c>
      <c r="C27" s="79" t="s">
        <v>111</v>
      </c>
      <c r="D27" s="79" t="s">
        <v>75</v>
      </c>
      <c r="E27" s="80" t="s">
        <v>37</v>
      </c>
      <c r="F27" s="79" t="s">
        <v>15</v>
      </c>
      <c r="G27" s="79" t="s">
        <v>16</v>
      </c>
      <c r="H27" s="152">
        <v>1701435</v>
      </c>
      <c r="I27" s="87">
        <f t="shared" si="10"/>
        <v>4.0433599999999998</v>
      </c>
      <c r="J27" s="88">
        <f t="shared" si="11"/>
        <v>6.862E-2</v>
      </c>
      <c r="K27" s="87">
        <f t="shared" si="12"/>
        <v>1.09158</v>
      </c>
      <c r="L27" s="87">
        <f t="shared" si="13"/>
        <v>0.27378999999999998</v>
      </c>
      <c r="M27" s="81"/>
      <c r="N27" s="88">
        <f t="shared" ref="N27:N32" si="17">$N$15</f>
        <v>12.1921</v>
      </c>
      <c r="O27" s="82"/>
      <c r="P27" s="91">
        <f>$P$11</f>
        <v>12.711349999999999</v>
      </c>
      <c r="Q27" s="88">
        <f t="shared" si="14"/>
        <v>2.3999999999999998E-3</v>
      </c>
      <c r="R27" s="83">
        <f t="shared" si="15"/>
        <v>30.383199999999999</v>
      </c>
      <c r="S27" s="84">
        <f t="shared" si="0"/>
        <v>6879.5142215999995</v>
      </c>
      <c r="T27" s="84">
        <f t="shared" si="1"/>
        <v>116.75246969999999</v>
      </c>
      <c r="U27" s="84">
        <f t="shared" si="2"/>
        <v>1857.2524172999999</v>
      </c>
      <c r="V27" s="84">
        <f t="shared" si="3"/>
        <v>465.83588864999996</v>
      </c>
      <c r="W27" s="84">
        <f t="shared" si="4"/>
        <v>0</v>
      </c>
      <c r="X27" s="84">
        <f t="shared" si="5"/>
        <v>20744.065663499998</v>
      </c>
      <c r="Y27" s="84">
        <f t="shared" si="6"/>
        <v>0</v>
      </c>
      <c r="Z27" s="84">
        <f t="shared" si="7"/>
        <v>21627.535787249999</v>
      </c>
      <c r="AA27" s="84">
        <f t="shared" si="8"/>
        <v>4.0834439999999992</v>
      </c>
      <c r="AB27" s="84">
        <f t="shared" si="9"/>
        <v>51695.039892000001</v>
      </c>
      <c r="AD27" s="86"/>
      <c r="AE27" s="86"/>
      <c r="AG27" s="86"/>
    </row>
    <row r="28" spans="1:33" s="109" customFormat="1" x14ac:dyDescent="0.2">
      <c r="A28" s="93">
        <v>159</v>
      </c>
      <c r="B28" s="93">
        <v>160</v>
      </c>
      <c r="C28" s="93" t="s">
        <v>112</v>
      </c>
      <c r="D28" s="93" t="s">
        <v>74</v>
      </c>
      <c r="E28" s="94" t="s">
        <v>38</v>
      </c>
      <c r="F28" s="108" t="s">
        <v>15</v>
      </c>
      <c r="G28" s="108" t="s">
        <v>18</v>
      </c>
      <c r="H28" s="125"/>
      <c r="I28" s="126">
        <f t="shared" si="10"/>
        <v>4.0433599999999998</v>
      </c>
      <c r="J28" s="127">
        <f t="shared" si="11"/>
        <v>6.862E-2</v>
      </c>
      <c r="K28" s="126">
        <f t="shared" si="12"/>
        <v>1.09158</v>
      </c>
      <c r="L28" s="126">
        <f t="shared" si="13"/>
        <v>0.27378999999999998</v>
      </c>
      <c r="M28" s="128"/>
      <c r="N28" s="127">
        <f t="shared" si="17"/>
        <v>12.1921</v>
      </c>
      <c r="O28" s="133"/>
      <c r="P28" s="126">
        <f>$P$9</f>
        <v>11.48405</v>
      </c>
      <c r="Q28" s="127">
        <f t="shared" si="14"/>
        <v>2.3999999999999998E-3</v>
      </c>
      <c r="R28" s="130">
        <f t="shared" si="15"/>
        <v>29.155899999999999</v>
      </c>
      <c r="S28" s="131">
        <f t="shared" si="0"/>
        <v>0</v>
      </c>
      <c r="T28" s="131">
        <f t="shared" si="1"/>
        <v>0</v>
      </c>
      <c r="U28" s="131">
        <f t="shared" si="2"/>
        <v>0</v>
      </c>
      <c r="V28" s="131">
        <f t="shared" si="3"/>
        <v>0</v>
      </c>
      <c r="W28" s="131">
        <f t="shared" si="4"/>
        <v>0</v>
      </c>
      <c r="X28" s="131">
        <f t="shared" si="5"/>
        <v>0</v>
      </c>
      <c r="Y28" s="131">
        <f t="shared" si="6"/>
        <v>0</v>
      </c>
      <c r="Z28" s="131">
        <f t="shared" si="7"/>
        <v>0</v>
      </c>
      <c r="AA28" s="131">
        <f t="shared" si="8"/>
        <v>0</v>
      </c>
      <c r="AB28" s="131">
        <f t="shared" si="9"/>
        <v>0</v>
      </c>
      <c r="AC28" s="134" t="s">
        <v>305</v>
      </c>
      <c r="AD28" s="132"/>
      <c r="AE28" s="132"/>
      <c r="AG28" s="132"/>
    </row>
    <row r="29" spans="1:33" s="109" customFormat="1" x14ac:dyDescent="0.2">
      <c r="A29" s="93">
        <v>161</v>
      </c>
      <c r="B29" s="93">
        <v>162</v>
      </c>
      <c r="C29" s="93" t="s">
        <v>113</v>
      </c>
      <c r="D29" s="93" t="s">
        <v>74</v>
      </c>
      <c r="E29" s="94" t="s">
        <v>44</v>
      </c>
      <c r="F29" s="108" t="s">
        <v>15</v>
      </c>
      <c r="G29" s="108" t="s">
        <v>18</v>
      </c>
      <c r="H29" s="125"/>
      <c r="I29" s="126">
        <f t="shared" si="10"/>
        <v>4.0433599999999998</v>
      </c>
      <c r="J29" s="127">
        <f t="shared" si="11"/>
        <v>6.862E-2</v>
      </c>
      <c r="K29" s="126">
        <f t="shared" si="12"/>
        <v>1.09158</v>
      </c>
      <c r="L29" s="126">
        <f t="shared" si="13"/>
        <v>0.27378999999999998</v>
      </c>
      <c r="M29" s="128"/>
      <c r="N29" s="127">
        <f t="shared" si="17"/>
        <v>12.1921</v>
      </c>
      <c r="O29" s="133"/>
      <c r="P29" s="126">
        <f>$P$9</f>
        <v>11.48405</v>
      </c>
      <c r="Q29" s="127">
        <f t="shared" si="14"/>
        <v>2.3999999999999998E-3</v>
      </c>
      <c r="R29" s="130">
        <f t="shared" si="15"/>
        <v>29.155899999999999</v>
      </c>
      <c r="S29" s="131">
        <f t="shared" si="0"/>
        <v>0</v>
      </c>
      <c r="T29" s="131">
        <f t="shared" si="1"/>
        <v>0</v>
      </c>
      <c r="U29" s="131">
        <f t="shared" si="2"/>
        <v>0</v>
      </c>
      <c r="V29" s="131">
        <f t="shared" si="3"/>
        <v>0</v>
      </c>
      <c r="W29" s="131">
        <f t="shared" si="4"/>
        <v>0</v>
      </c>
      <c r="X29" s="131">
        <f t="shared" si="5"/>
        <v>0</v>
      </c>
      <c r="Y29" s="131">
        <f t="shared" si="6"/>
        <v>0</v>
      </c>
      <c r="Z29" s="131">
        <f t="shared" si="7"/>
        <v>0</v>
      </c>
      <c r="AA29" s="131">
        <f t="shared" si="8"/>
        <v>0</v>
      </c>
      <c r="AB29" s="131">
        <f t="shared" si="9"/>
        <v>0</v>
      </c>
      <c r="AC29" s="134" t="s">
        <v>305</v>
      </c>
      <c r="AD29" s="132"/>
      <c r="AE29" s="132"/>
      <c r="AG29" s="132"/>
    </row>
    <row r="30" spans="1:33" s="109" customFormat="1" x14ac:dyDescent="0.2">
      <c r="A30" s="93">
        <v>163</v>
      </c>
      <c r="B30" s="93">
        <v>164</v>
      </c>
      <c r="C30" s="93" t="s">
        <v>114</v>
      </c>
      <c r="D30" s="93" t="s">
        <v>74</v>
      </c>
      <c r="E30" s="94" t="s">
        <v>45</v>
      </c>
      <c r="F30" s="108" t="s">
        <v>15</v>
      </c>
      <c r="G30" s="108" t="s">
        <v>18</v>
      </c>
      <c r="H30" s="125"/>
      <c r="I30" s="126">
        <f t="shared" si="10"/>
        <v>4.0433599999999998</v>
      </c>
      <c r="J30" s="127">
        <f t="shared" si="11"/>
        <v>6.862E-2</v>
      </c>
      <c r="K30" s="126">
        <f t="shared" si="12"/>
        <v>1.09158</v>
      </c>
      <c r="L30" s="126">
        <f t="shared" si="13"/>
        <v>0.27378999999999998</v>
      </c>
      <c r="M30" s="128"/>
      <c r="N30" s="127">
        <f t="shared" si="17"/>
        <v>12.1921</v>
      </c>
      <c r="O30" s="133"/>
      <c r="P30" s="126">
        <f>$P$9</f>
        <v>11.48405</v>
      </c>
      <c r="Q30" s="127">
        <f t="shared" si="14"/>
        <v>2.3999999999999998E-3</v>
      </c>
      <c r="R30" s="130">
        <f t="shared" si="15"/>
        <v>29.155899999999999</v>
      </c>
      <c r="S30" s="131">
        <f t="shared" si="0"/>
        <v>0</v>
      </c>
      <c r="T30" s="131">
        <f t="shared" si="1"/>
        <v>0</v>
      </c>
      <c r="U30" s="131">
        <f t="shared" si="2"/>
        <v>0</v>
      </c>
      <c r="V30" s="131">
        <f t="shared" si="3"/>
        <v>0</v>
      </c>
      <c r="W30" s="131">
        <f t="shared" si="4"/>
        <v>0</v>
      </c>
      <c r="X30" s="131">
        <f t="shared" si="5"/>
        <v>0</v>
      </c>
      <c r="Y30" s="131">
        <f t="shared" si="6"/>
        <v>0</v>
      </c>
      <c r="Z30" s="131">
        <f t="shared" si="7"/>
        <v>0</v>
      </c>
      <c r="AA30" s="131">
        <f t="shared" si="8"/>
        <v>0</v>
      </c>
      <c r="AB30" s="131">
        <f t="shared" si="9"/>
        <v>0</v>
      </c>
      <c r="AC30" s="134" t="s">
        <v>305</v>
      </c>
      <c r="AD30" s="132"/>
      <c r="AE30" s="132"/>
      <c r="AG30" s="132"/>
    </row>
    <row r="31" spans="1:33" s="109" customFormat="1" x14ac:dyDescent="0.2">
      <c r="A31" s="93">
        <v>166</v>
      </c>
      <c r="B31" s="93">
        <v>167</v>
      </c>
      <c r="C31" s="93" t="s">
        <v>115</v>
      </c>
      <c r="D31" s="93" t="s">
        <v>75</v>
      </c>
      <c r="E31" s="94" t="s">
        <v>39</v>
      </c>
      <c r="F31" s="108" t="s">
        <v>15</v>
      </c>
      <c r="G31" s="108" t="s">
        <v>16</v>
      </c>
      <c r="H31" s="125"/>
      <c r="I31" s="126">
        <f t="shared" si="10"/>
        <v>4.0433599999999998</v>
      </c>
      <c r="J31" s="127">
        <f t="shared" si="11"/>
        <v>6.862E-2</v>
      </c>
      <c r="K31" s="126">
        <f t="shared" si="12"/>
        <v>1.09158</v>
      </c>
      <c r="L31" s="126">
        <f t="shared" si="13"/>
        <v>0.27378999999999998</v>
      </c>
      <c r="M31" s="128"/>
      <c r="N31" s="127">
        <f t="shared" si="17"/>
        <v>12.1921</v>
      </c>
      <c r="O31" s="133"/>
      <c r="P31" s="129">
        <f>$P$11</f>
        <v>12.711349999999999</v>
      </c>
      <c r="Q31" s="127">
        <f t="shared" si="14"/>
        <v>2.3999999999999998E-3</v>
      </c>
      <c r="R31" s="130">
        <f t="shared" si="15"/>
        <v>30.383199999999999</v>
      </c>
      <c r="S31" s="131">
        <f t="shared" si="0"/>
        <v>0</v>
      </c>
      <c r="T31" s="131">
        <f t="shared" si="1"/>
        <v>0</v>
      </c>
      <c r="U31" s="131">
        <f t="shared" si="2"/>
        <v>0</v>
      </c>
      <c r="V31" s="131">
        <f t="shared" si="3"/>
        <v>0</v>
      </c>
      <c r="W31" s="131">
        <f t="shared" si="4"/>
        <v>0</v>
      </c>
      <c r="X31" s="131">
        <f t="shared" si="5"/>
        <v>0</v>
      </c>
      <c r="Y31" s="131">
        <f t="shared" si="6"/>
        <v>0</v>
      </c>
      <c r="Z31" s="131">
        <f t="shared" si="7"/>
        <v>0</v>
      </c>
      <c r="AA31" s="131">
        <f t="shared" si="8"/>
        <v>0</v>
      </c>
      <c r="AB31" s="131">
        <f t="shared" si="9"/>
        <v>0</v>
      </c>
      <c r="AD31" s="132"/>
      <c r="AE31" s="132"/>
      <c r="AG31" s="132"/>
    </row>
    <row r="32" spans="1:33" s="109" customFormat="1" x14ac:dyDescent="0.2">
      <c r="A32" s="93">
        <v>168</v>
      </c>
      <c r="B32" s="93">
        <v>169</v>
      </c>
      <c r="C32" s="93" t="s">
        <v>116</v>
      </c>
      <c r="D32" s="93" t="s">
        <v>74</v>
      </c>
      <c r="E32" s="94" t="s">
        <v>39</v>
      </c>
      <c r="F32" s="108" t="s">
        <v>15</v>
      </c>
      <c r="G32" s="108" t="s">
        <v>18</v>
      </c>
      <c r="H32" s="125"/>
      <c r="I32" s="126">
        <f t="shared" si="10"/>
        <v>4.0433599999999998</v>
      </c>
      <c r="J32" s="127">
        <f t="shared" si="11"/>
        <v>6.862E-2</v>
      </c>
      <c r="K32" s="126">
        <f t="shared" si="12"/>
        <v>1.09158</v>
      </c>
      <c r="L32" s="126">
        <f t="shared" si="13"/>
        <v>0.27378999999999998</v>
      </c>
      <c r="M32" s="128"/>
      <c r="N32" s="127">
        <f t="shared" si="17"/>
        <v>12.1921</v>
      </c>
      <c r="O32" s="133"/>
      <c r="P32" s="126">
        <f>$P$9</f>
        <v>11.48405</v>
      </c>
      <c r="Q32" s="127">
        <f t="shared" si="14"/>
        <v>2.3999999999999998E-3</v>
      </c>
      <c r="R32" s="130">
        <f t="shared" si="15"/>
        <v>29.155899999999999</v>
      </c>
      <c r="S32" s="131">
        <f t="shared" si="0"/>
        <v>0</v>
      </c>
      <c r="T32" s="131">
        <f t="shared" si="1"/>
        <v>0</v>
      </c>
      <c r="U32" s="131">
        <f t="shared" si="2"/>
        <v>0</v>
      </c>
      <c r="V32" s="131">
        <f t="shared" si="3"/>
        <v>0</v>
      </c>
      <c r="W32" s="131">
        <f t="shared" si="4"/>
        <v>0</v>
      </c>
      <c r="X32" s="131">
        <f t="shared" si="5"/>
        <v>0</v>
      </c>
      <c r="Y32" s="131">
        <f t="shared" si="6"/>
        <v>0</v>
      </c>
      <c r="Z32" s="131">
        <f t="shared" si="7"/>
        <v>0</v>
      </c>
      <c r="AA32" s="131">
        <f t="shared" si="8"/>
        <v>0</v>
      </c>
      <c r="AB32" s="131">
        <f t="shared" si="9"/>
        <v>0</v>
      </c>
      <c r="AD32" s="132"/>
      <c r="AE32" s="132"/>
      <c r="AG32" s="132"/>
    </row>
    <row r="33" spans="1:33" s="109" customFormat="1" x14ac:dyDescent="0.2">
      <c r="A33" s="93">
        <v>170</v>
      </c>
      <c r="B33" s="93">
        <v>171</v>
      </c>
      <c r="C33" s="93" t="s">
        <v>117</v>
      </c>
      <c r="D33" s="93" t="s">
        <v>87</v>
      </c>
      <c r="E33" s="94" t="s">
        <v>46</v>
      </c>
      <c r="F33" s="108" t="s">
        <v>15</v>
      </c>
      <c r="G33" s="108" t="s">
        <v>16</v>
      </c>
      <c r="H33" s="125"/>
      <c r="I33" s="126">
        <f t="shared" si="10"/>
        <v>4.0433599999999998</v>
      </c>
      <c r="J33" s="127">
        <f t="shared" si="11"/>
        <v>6.862E-2</v>
      </c>
      <c r="K33" s="126">
        <f t="shared" si="12"/>
        <v>1.09158</v>
      </c>
      <c r="L33" s="126">
        <f t="shared" si="13"/>
        <v>0.27378999999999998</v>
      </c>
      <c r="M33" s="128"/>
      <c r="N33" s="135">
        <v>3.0037500000000001</v>
      </c>
      <c r="O33" s="133"/>
      <c r="P33" s="129">
        <f>$P$11</f>
        <v>12.711349999999999</v>
      </c>
      <c r="Q33" s="127">
        <f t="shared" si="14"/>
        <v>2.3999999999999998E-3</v>
      </c>
      <c r="R33" s="130">
        <f t="shared" si="15"/>
        <v>21.194850000000002</v>
      </c>
      <c r="S33" s="131">
        <f t="shared" si="0"/>
        <v>0</v>
      </c>
      <c r="T33" s="131">
        <f t="shared" si="1"/>
        <v>0</v>
      </c>
      <c r="U33" s="131">
        <f t="shared" si="2"/>
        <v>0</v>
      </c>
      <c r="V33" s="131">
        <f t="shared" si="3"/>
        <v>0</v>
      </c>
      <c r="W33" s="131">
        <f t="shared" si="4"/>
        <v>0</v>
      </c>
      <c r="X33" s="131">
        <f t="shared" si="5"/>
        <v>0</v>
      </c>
      <c r="Y33" s="131">
        <f t="shared" si="6"/>
        <v>0</v>
      </c>
      <c r="Z33" s="131">
        <f t="shared" si="7"/>
        <v>0</v>
      </c>
      <c r="AA33" s="131">
        <f t="shared" si="8"/>
        <v>0</v>
      </c>
      <c r="AB33" s="131">
        <f t="shared" si="9"/>
        <v>0</v>
      </c>
      <c r="AD33" s="132"/>
      <c r="AE33" s="132"/>
      <c r="AG33" s="132"/>
    </row>
    <row r="34" spans="1:33" s="109" customFormat="1" x14ac:dyDescent="0.2">
      <c r="A34" s="93">
        <v>172</v>
      </c>
      <c r="B34" s="93">
        <v>173</v>
      </c>
      <c r="C34" s="93" t="s">
        <v>118</v>
      </c>
      <c r="D34" s="93" t="s">
        <v>88</v>
      </c>
      <c r="E34" s="94" t="s">
        <v>46</v>
      </c>
      <c r="F34" s="108" t="s">
        <v>15</v>
      </c>
      <c r="G34" s="108" t="s">
        <v>18</v>
      </c>
      <c r="H34" s="125"/>
      <c r="I34" s="126">
        <f t="shared" si="10"/>
        <v>4.0433599999999998</v>
      </c>
      <c r="J34" s="127">
        <f t="shared" si="11"/>
        <v>6.862E-2</v>
      </c>
      <c r="K34" s="126">
        <f t="shared" si="12"/>
        <v>1.09158</v>
      </c>
      <c r="L34" s="126">
        <f t="shared" si="13"/>
        <v>0.27378999999999998</v>
      </c>
      <c r="M34" s="128"/>
      <c r="N34" s="127">
        <f>$N$33</f>
        <v>3.0037500000000001</v>
      </c>
      <c r="O34" s="133"/>
      <c r="P34" s="126">
        <f>$P$9</f>
        <v>11.48405</v>
      </c>
      <c r="Q34" s="127">
        <f t="shared" si="14"/>
        <v>2.3999999999999998E-3</v>
      </c>
      <c r="R34" s="130">
        <f t="shared" si="15"/>
        <v>19.967550000000003</v>
      </c>
      <c r="S34" s="131">
        <f t="shared" si="0"/>
        <v>0</v>
      </c>
      <c r="T34" s="131">
        <f t="shared" si="1"/>
        <v>0</v>
      </c>
      <c r="U34" s="131">
        <f t="shared" si="2"/>
        <v>0</v>
      </c>
      <c r="V34" s="131">
        <f t="shared" si="3"/>
        <v>0</v>
      </c>
      <c r="W34" s="131">
        <f t="shared" si="4"/>
        <v>0</v>
      </c>
      <c r="X34" s="131">
        <f t="shared" si="5"/>
        <v>0</v>
      </c>
      <c r="Y34" s="131">
        <f t="shared" si="6"/>
        <v>0</v>
      </c>
      <c r="Z34" s="131">
        <f t="shared" si="7"/>
        <v>0</v>
      </c>
      <c r="AA34" s="131">
        <f t="shared" si="8"/>
        <v>0</v>
      </c>
      <c r="AB34" s="131">
        <f t="shared" si="9"/>
        <v>0</v>
      </c>
      <c r="AD34" s="132"/>
      <c r="AE34" s="132"/>
      <c r="AG34" s="132"/>
    </row>
    <row r="35" spans="1:33" s="109" customFormat="1" x14ac:dyDescent="0.2">
      <c r="A35" s="93">
        <v>174</v>
      </c>
      <c r="B35" s="93">
        <v>175</v>
      </c>
      <c r="C35" s="93" t="s">
        <v>93</v>
      </c>
      <c r="D35" s="93" t="s">
        <v>78</v>
      </c>
      <c r="E35" s="94" t="s">
        <v>40</v>
      </c>
      <c r="F35" s="108" t="s">
        <v>17</v>
      </c>
      <c r="G35" s="108" t="s">
        <v>18</v>
      </c>
      <c r="H35" s="125"/>
      <c r="I35" s="126">
        <f t="shared" si="10"/>
        <v>4.0433599999999998</v>
      </c>
      <c r="J35" s="127">
        <f t="shared" si="11"/>
        <v>6.862E-2</v>
      </c>
      <c r="K35" s="126">
        <f t="shared" si="12"/>
        <v>1.09158</v>
      </c>
      <c r="L35" s="126">
        <f t="shared" si="13"/>
        <v>0.27378999999999998</v>
      </c>
      <c r="M35" s="128"/>
      <c r="N35" s="127">
        <f>$N$9</f>
        <v>10.10238</v>
      </c>
      <c r="O35" s="133"/>
      <c r="P35" s="126">
        <f>$P$9</f>
        <v>11.48405</v>
      </c>
      <c r="Q35" s="127">
        <f t="shared" si="14"/>
        <v>2.3999999999999998E-3</v>
      </c>
      <c r="R35" s="130">
        <f t="shared" si="15"/>
        <v>27.066180000000003</v>
      </c>
      <c r="S35" s="131">
        <f t="shared" si="0"/>
        <v>0</v>
      </c>
      <c r="T35" s="131">
        <f t="shared" si="1"/>
        <v>0</v>
      </c>
      <c r="U35" s="131">
        <f t="shared" si="2"/>
        <v>0</v>
      </c>
      <c r="V35" s="131">
        <f t="shared" si="3"/>
        <v>0</v>
      </c>
      <c r="W35" s="131">
        <f t="shared" si="4"/>
        <v>0</v>
      </c>
      <c r="X35" s="131">
        <f t="shared" si="5"/>
        <v>0</v>
      </c>
      <c r="Y35" s="131">
        <f t="shared" si="6"/>
        <v>0</v>
      </c>
      <c r="Z35" s="131">
        <f t="shared" si="7"/>
        <v>0</v>
      </c>
      <c r="AA35" s="131">
        <f t="shared" si="8"/>
        <v>0</v>
      </c>
      <c r="AB35" s="131">
        <f t="shared" si="9"/>
        <v>0</v>
      </c>
      <c r="AD35" s="132"/>
      <c r="AE35" s="132"/>
      <c r="AG35" s="132"/>
    </row>
    <row r="36" spans="1:33" s="109" customFormat="1" x14ac:dyDescent="0.2">
      <c r="A36" s="93">
        <v>176</v>
      </c>
      <c r="B36" s="93">
        <v>177</v>
      </c>
      <c r="C36" s="93" t="s">
        <v>95</v>
      </c>
      <c r="D36" s="93" t="s">
        <v>80</v>
      </c>
      <c r="E36" s="94" t="s">
        <v>53</v>
      </c>
      <c r="F36" s="108" t="s">
        <v>17</v>
      </c>
      <c r="G36" s="108" t="s">
        <v>16</v>
      </c>
      <c r="H36" s="125"/>
      <c r="I36" s="126">
        <f t="shared" si="10"/>
        <v>4.0433599999999998</v>
      </c>
      <c r="J36" s="127">
        <f t="shared" si="11"/>
        <v>6.862E-2</v>
      </c>
      <c r="K36" s="126">
        <f t="shared" si="12"/>
        <v>1.09158</v>
      </c>
      <c r="L36" s="126">
        <f t="shared" si="13"/>
        <v>0.27378999999999998</v>
      </c>
      <c r="M36" s="128"/>
      <c r="N36" s="127">
        <f>$N$10</f>
        <v>3.0037500000000001</v>
      </c>
      <c r="O36" s="133"/>
      <c r="P36" s="129">
        <f>$P$11</f>
        <v>12.711349999999999</v>
      </c>
      <c r="Q36" s="127">
        <f t="shared" si="14"/>
        <v>2.3999999999999998E-3</v>
      </c>
      <c r="R36" s="130">
        <f t="shared" si="15"/>
        <v>21.194850000000002</v>
      </c>
      <c r="S36" s="131">
        <f t="shared" si="0"/>
        <v>0</v>
      </c>
      <c r="T36" s="131">
        <f t="shared" si="1"/>
        <v>0</v>
      </c>
      <c r="U36" s="131">
        <f t="shared" si="2"/>
        <v>0</v>
      </c>
      <c r="V36" s="131">
        <f t="shared" si="3"/>
        <v>0</v>
      </c>
      <c r="W36" s="131">
        <f t="shared" si="4"/>
        <v>0</v>
      </c>
      <c r="X36" s="131">
        <f t="shared" si="5"/>
        <v>0</v>
      </c>
      <c r="Y36" s="131">
        <f t="shared" si="6"/>
        <v>0</v>
      </c>
      <c r="Z36" s="131">
        <f t="shared" si="7"/>
        <v>0</v>
      </c>
      <c r="AA36" s="131">
        <f t="shared" si="8"/>
        <v>0</v>
      </c>
      <c r="AB36" s="131">
        <f t="shared" si="9"/>
        <v>0</v>
      </c>
      <c r="AD36" s="132"/>
      <c r="AE36" s="132"/>
      <c r="AG36" s="132"/>
    </row>
    <row r="37" spans="1:33" s="109" customFormat="1" x14ac:dyDescent="0.2">
      <c r="A37" s="93">
        <v>178</v>
      </c>
      <c r="B37" s="93">
        <v>179</v>
      </c>
      <c r="C37" s="93" t="s">
        <v>119</v>
      </c>
      <c r="D37" s="93" t="s">
        <v>79</v>
      </c>
      <c r="E37" s="94" t="s">
        <v>43</v>
      </c>
      <c r="F37" s="108" t="s">
        <v>17</v>
      </c>
      <c r="G37" s="108" t="s">
        <v>18</v>
      </c>
      <c r="H37" s="125"/>
      <c r="I37" s="126">
        <f t="shared" si="10"/>
        <v>4.0433599999999998</v>
      </c>
      <c r="J37" s="127">
        <f t="shared" si="11"/>
        <v>6.862E-2</v>
      </c>
      <c r="K37" s="126">
        <f t="shared" si="12"/>
        <v>1.09158</v>
      </c>
      <c r="L37" s="126">
        <f t="shared" si="13"/>
        <v>0.27378999999999998</v>
      </c>
      <c r="M37" s="128"/>
      <c r="N37" s="127">
        <f>$N$10</f>
        <v>3.0037500000000001</v>
      </c>
      <c r="O37" s="133"/>
      <c r="P37" s="126">
        <f>$P$9</f>
        <v>11.48405</v>
      </c>
      <c r="Q37" s="127">
        <f t="shared" si="14"/>
        <v>2.3999999999999998E-3</v>
      </c>
      <c r="R37" s="130">
        <f t="shared" si="15"/>
        <v>19.967550000000003</v>
      </c>
      <c r="S37" s="131">
        <f t="shared" si="0"/>
        <v>0</v>
      </c>
      <c r="T37" s="131">
        <f t="shared" si="1"/>
        <v>0</v>
      </c>
      <c r="U37" s="131">
        <f t="shared" si="2"/>
        <v>0</v>
      </c>
      <c r="V37" s="131">
        <f t="shared" si="3"/>
        <v>0</v>
      </c>
      <c r="W37" s="131">
        <f t="shared" si="4"/>
        <v>0</v>
      </c>
      <c r="X37" s="131">
        <f t="shared" si="5"/>
        <v>0</v>
      </c>
      <c r="Y37" s="131">
        <f t="shared" si="6"/>
        <v>0</v>
      </c>
      <c r="Z37" s="131">
        <f t="shared" si="7"/>
        <v>0</v>
      </c>
      <c r="AA37" s="131">
        <f t="shared" si="8"/>
        <v>0</v>
      </c>
      <c r="AB37" s="131">
        <f t="shared" si="9"/>
        <v>0</v>
      </c>
      <c r="AD37" s="132"/>
      <c r="AE37" s="132"/>
      <c r="AG37" s="132"/>
    </row>
    <row r="38" spans="1:33" s="109" customFormat="1" x14ac:dyDescent="0.2">
      <c r="A38" s="93">
        <v>180</v>
      </c>
      <c r="B38" s="93">
        <v>181</v>
      </c>
      <c r="C38" s="93" t="s">
        <v>120</v>
      </c>
      <c r="D38" s="93" t="s">
        <v>77</v>
      </c>
      <c r="E38" s="94" t="s">
        <v>40</v>
      </c>
      <c r="F38" s="108" t="s">
        <v>17</v>
      </c>
      <c r="G38" s="108" t="s">
        <v>16</v>
      </c>
      <c r="H38" s="125"/>
      <c r="I38" s="126">
        <f t="shared" si="10"/>
        <v>4.0433599999999998</v>
      </c>
      <c r="J38" s="127">
        <f t="shared" si="11"/>
        <v>6.862E-2</v>
      </c>
      <c r="K38" s="126">
        <f t="shared" si="12"/>
        <v>1.09158</v>
      </c>
      <c r="L38" s="126">
        <f t="shared" si="13"/>
        <v>0.27378999999999998</v>
      </c>
      <c r="M38" s="128"/>
      <c r="N38" s="127">
        <f>$N$9</f>
        <v>10.10238</v>
      </c>
      <c r="O38" s="133"/>
      <c r="P38" s="129">
        <f>$P$11</f>
        <v>12.711349999999999</v>
      </c>
      <c r="Q38" s="127">
        <f t="shared" si="14"/>
        <v>2.3999999999999998E-3</v>
      </c>
      <c r="R38" s="130">
        <f t="shared" si="15"/>
        <v>28.293480000000002</v>
      </c>
      <c r="S38" s="131">
        <f t="shared" si="0"/>
        <v>0</v>
      </c>
      <c r="T38" s="131">
        <f t="shared" si="1"/>
        <v>0</v>
      </c>
      <c r="U38" s="131">
        <f t="shared" si="2"/>
        <v>0</v>
      </c>
      <c r="V38" s="131">
        <f t="shared" si="3"/>
        <v>0</v>
      </c>
      <c r="W38" s="131">
        <f t="shared" si="4"/>
        <v>0</v>
      </c>
      <c r="X38" s="131">
        <f t="shared" si="5"/>
        <v>0</v>
      </c>
      <c r="Y38" s="131">
        <f t="shared" si="6"/>
        <v>0</v>
      </c>
      <c r="Z38" s="131">
        <f t="shared" si="7"/>
        <v>0</v>
      </c>
      <c r="AA38" s="131">
        <f t="shared" si="8"/>
        <v>0</v>
      </c>
      <c r="AB38" s="131">
        <f t="shared" si="9"/>
        <v>0</v>
      </c>
      <c r="AD38" s="132"/>
      <c r="AE38" s="132"/>
      <c r="AG38" s="132"/>
    </row>
    <row r="39" spans="1:33" s="109" customFormat="1" x14ac:dyDescent="0.2">
      <c r="A39" s="93">
        <v>182</v>
      </c>
      <c r="B39" s="93">
        <v>183</v>
      </c>
      <c r="C39" s="93" t="s">
        <v>122</v>
      </c>
      <c r="D39" s="93" t="s">
        <v>89</v>
      </c>
      <c r="E39" s="94" t="s">
        <v>41</v>
      </c>
      <c r="F39" s="108" t="s">
        <v>22</v>
      </c>
      <c r="G39" s="108" t="s">
        <v>23</v>
      </c>
      <c r="H39" s="152">
        <v>0</v>
      </c>
      <c r="I39" s="126">
        <f t="shared" si="10"/>
        <v>4.0433599999999998</v>
      </c>
      <c r="J39" s="127">
        <f t="shared" si="11"/>
        <v>6.862E-2</v>
      </c>
      <c r="K39" s="126">
        <f t="shared" si="12"/>
        <v>1.09158</v>
      </c>
      <c r="L39" s="126">
        <f t="shared" si="13"/>
        <v>0.27378999999999998</v>
      </c>
      <c r="M39" s="128"/>
      <c r="N39" s="155">
        <v>9.4010300000000004</v>
      </c>
      <c r="O39" s="155">
        <v>0.1</v>
      </c>
      <c r="P39" s="155">
        <v>10.385289999999999</v>
      </c>
      <c r="Q39" s="127">
        <f t="shared" si="14"/>
        <v>2.3999999999999998E-3</v>
      </c>
      <c r="R39" s="130">
        <f t="shared" si="15"/>
        <v>25.366070000000001</v>
      </c>
      <c r="S39" s="131">
        <f t="shared" si="0"/>
        <v>0</v>
      </c>
      <c r="T39" s="131">
        <f t="shared" si="1"/>
        <v>0</v>
      </c>
      <c r="U39" s="131">
        <f t="shared" si="2"/>
        <v>0</v>
      </c>
      <c r="V39" s="131">
        <f t="shared" si="3"/>
        <v>0</v>
      </c>
      <c r="W39" s="131">
        <f t="shared" si="4"/>
        <v>0</v>
      </c>
      <c r="X39" s="131">
        <f t="shared" si="5"/>
        <v>0</v>
      </c>
      <c r="Y39" s="131">
        <f t="shared" si="6"/>
        <v>0</v>
      </c>
      <c r="Z39" s="131">
        <f t="shared" si="7"/>
        <v>0</v>
      </c>
      <c r="AA39" s="131">
        <f t="shared" si="8"/>
        <v>0</v>
      </c>
      <c r="AB39" s="131">
        <f t="shared" si="9"/>
        <v>0</v>
      </c>
      <c r="AD39" s="132"/>
      <c r="AE39" s="132"/>
      <c r="AG39" s="132"/>
    </row>
    <row r="40" spans="1:33" s="109" customFormat="1" x14ac:dyDescent="0.2">
      <c r="A40" s="93">
        <v>184</v>
      </c>
      <c r="B40" s="93">
        <v>185</v>
      </c>
      <c r="C40" s="93" t="s">
        <v>123</v>
      </c>
      <c r="D40" s="93" t="s">
        <v>90</v>
      </c>
      <c r="E40" s="94" t="s">
        <v>42</v>
      </c>
      <c r="F40" s="108" t="s">
        <v>22</v>
      </c>
      <c r="G40" s="108" t="s">
        <v>23</v>
      </c>
      <c r="H40" s="152">
        <v>0</v>
      </c>
      <c r="I40" s="126">
        <f t="shared" si="10"/>
        <v>4.0433599999999998</v>
      </c>
      <c r="J40" s="127">
        <f t="shared" si="11"/>
        <v>6.862E-2</v>
      </c>
      <c r="K40" s="126">
        <f t="shared" si="12"/>
        <v>1.09158</v>
      </c>
      <c r="L40" s="126">
        <f t="shared" si="13"/>
        <v>0.27378999999999998</v>
      </c>
      <c r="M40" s="128"/>
      <c r="N40" s="155">
        <v>3.0037500000000001</v>
      </c>
      <c r="O40" s="127">
        <f>$O$39</f>
        <v>0.1</v>
      </c>
      <c r="P40" s="127">
        <f>$P$39</f>
        <v>10.385289999999999</v>
      </c>
      <c r="Q40" s="127">
        <f t="shared" si="14"/>
        <v>2.3999999999999998E-3</v>
      </c>
      <c r="R40" s="130">
        <f t="shared" si="15"/>
        <v>18.968789999999998</v>
      </c>
      <c r="S40" s="131">
        <f t="shared" si="0"/>
        <v>0</v>
      </c>
      <c r="T40" s="131">
        <f t="shared" si="1"/>
        <v>0</v>
      </c>
      <c r="U40" s="131">
        <f t="shared" si="2"/>
        <v>0</v>
      </c>
      <c r="V40" s="131">
        <f t="shared" si="3"/>
        <v>0</v>
      </c>
      <c r="W40" s="131">
        <f t="shared" si="4"/>
        <v>0</v>
      </c>
      <c r="X40" s="131">
        <f t="shared" si="5"/>
        <v>0</v>
      </c>
      <c r="Y40" s="131">
        <f t="shared" si="6"/>
        <v>0</v>
      </c>
      <c r="Z40" s="131">
        <f t="shared" si="7"/>
        <v>0</v>
      </c>
      <c r="AA40" s="131">
        <f t="shared" si="8"/>
        <v>0</v>
      </c>
      <c r="AB40" s="131">
        <f t="shared" si="9"/>
        <v>0</v>
      </c>
      <c r="AD40" s="132"/>
      <c r="AE40" s="132"/>
      <c r="AG40" s="132"/>
    </row>
    <row r="41" spans="1:33" s="109" customFormat="1" x14ac:dyDescent="0.2">
      <c r="A41" s="108">
        <v>189</v>
      </c>
      <c r="B41" s="108">
        <v>190</v>
      </c>
      <c r="C41" s="108" t="s">
        <v>124</v>
      </c>
      <c r="D41" s="108" t="s">
        <v>83</v>
      </c>
      <c r="E41" s="147" t="s">
        <v>67</v>
      </c>
      <c r="F41" s="108" t="s">
        <v>21</v>
      </c>
      <c r="G41" s="108" t="s">
        <v>16</v>
      </c>
      <c r="H41" s="152">
        <v>0</v>
      </c>
      <c r="I41" s="126">
        <f t="shared" si="10"/>
        <v>4.0433599999999998</v>
      </c>
      <c r="J41" s="127">
        <f t="shared" si="11"/>
        <v>6.862E-2</v>
      </c>
      <c r="K41" s="126">
        <f t="shared" si="12"/>
        <v>1.09158</v>
      </c>
      <c r="L41" s="126">
        <f t="shared" si="13"/>
        <v>0.27378999999999998</v>
      </c>
      <c r="M41" s="128"/>
      <c r="N41" s="127">
        <f>$N$18</f>
        <v>11.47405</v>
      </c>
      <c r="O41" s="136"/>
      <c r="P41" s="129">
        <f>$P$11</f>
        <v>12.711349999999999</v>
      </c>
      <c r="Q41" s="127">
        <f t="shared" si="14"/>
        <v>2.3999999999999998E-3</v>
      </c>
      <c r="R41" s="130">
        <f t="shared" si="15"/>
        <v>29.665150000000001</v>
      </c>
      <c r="S41" s="131">
        <f t="shared" ref="S41:S66" si="18">$H41/1000*I41</f>
        <v>0</v>
      </c>
      <c r="T41" s="131">
        <f t="shared" ref="T41:T66" si="19">$H41/1000*J41</f>
        <v>0</v>
      </c>
      <c r="U41" s="131">
        <f t="shared" ref="U41:U66" si="20">$H41/1000*K41</f>
        <v>0</v>
      </c>
      <c r="V41" s="131">
        <f t="shared" ref="V41:V66" si="21">$H41/1000*L41</f>
        <v>0</v>
      </c>
      <c r="W41" s="131">
        <f t="shared" ref="W41:W66" si="22">$H41/1000*M41</f>
        <v>0</v>
      </c>
      <c r="X41" s="131">
        <f t="shared" ref="X41:X66" si="23">$H41/1000*N41</f>
        <v>0</v>
      </c>
      <c r="Y41" s="131">
        <f t="shared" ref="Y41:Y66" si="24">$H41/1000*O41</f>
        <v>0</v>
      </c>
      <c r="Z41" s="131">
        <f t="shared" ref="Z41:Z66" si="25">$H41/1000*P41</f>
        <v>0</v>
      </c>
      <c r="AA41" s="131">
        <f t="shared" ref="AA41:AA66" si="26">$H41/1000*Q41</f>
        <v>0</v>
      </c>
      <c r="AB41" s="131">
        <f t="shared" ref="AB41:AB66" si="27">SUM(S41:AA41)</f>
        <v>0</v>
      </c>
      <c r="AD41" s="132"/>
      <c r="AE41" s="132"/>
      <c r="AG41" s="132"/>
    </row>
    <row r="42" spans="1:33" s="85" customFormat="1" x14ac:dyDescent="0.2">
      <c r="A42" s="79">
        <v>191</v>
      </c>
      <c r="B42" s="79">
        <v>192</v>
      </c>
      <c r="C42" s="79" t="s">
        <v>121</v>
      </c>
      <c r="D42" s="79" t="s">
        <v>79</v>
      </c>
      <c r="E42" s="80" t="s">
        <v>54</v>
      </c>
      <c r="F42" s="79" t="s">
        <v>17</v>
      </c>
      <c r="G42" s="79" t="s">
        <v>18</v>
      </c>
      <c r="H42" s="152">
        <v>0</v>
      </c>
      <c r="I42" s="87">
        <f t="shared" ref="I42:I72" si="28">$I$9</f>
        <v>4.0433599999999998</v>
      </c>
      <c r="J42" s="88">
        <f t="shared" ref="J42:J72" si="29">$J$9</f>
        <v>6.862E-2</v>
      </c>
      <c r="K42" s="87">
        <f t="shared" ref="K42:K72" si="30">$K$9</f>
        <v>1.09158</v>
      </c>
      <c r="L42" s="87">
        <f t="shared" si="13"/>
        <v>0.27378999999999998</v>
      </c>
      <c r="M42" s="81"/>
      <c r="N42" s="88">
        <f>$N$10</f>
        <v>3.0037500000000001</v>
      </c>
      <c r="O42" s="82"/>
      <c r="P42" s="87">
        <f>$P$9</f>
        <v>11.48405</v>
      </c>
      <c r="Q42" s="88">
        <f t="shared" ref="Q42:Q67" si="31">$Q$9</f>
        <v>2.3999999999999998E-3</v>
      </c>
      <c r="R42" s="83">
        <f t="shared" si="15"/>
        <v>19.967550000000003</v>
      </c>
      <c r="S42" s="84">
        <f t="shared" si="18"/>
        <v>0</v>
      </c>
      <c r="T42" s="84">
        <f t="shared" si="19"/>
        <v>0</v>
      </c>
      <c r="U42" s="84">
        <f t="shared" si="20"/>
        <v>0</v>
      </c>
      <c r="V42" s="84">
        <f t="shared" si="21"/>
        <v>0</v>
      </c>
      <c r="W42" s="84">
        <f t="shared" si="22"/>
        <v>0</v>
      </c>
      <c r="X42" s="84">
        <f t="shared" si="23"/>
        <v>0</v>
      </c>
      <c r="Y42" s="84">
        <f t="shared" si="24"/>
        <v>0</v>
      </c>
      <c r="Z42" s="84">
        <f t="shared" si="25"/>
        <v>0</v>
      </c>
      <c r="AA42" s="84">
        <f t="shared" si="26"/>
        <v>0</v>
      </c>
      <c r="AB42" s="84">
        <f t="shared" si="27"/>
        <v>0</v>
      </c>
      <c r="AD42" s="86"/>
      <c r="AE42" s="86"/>
      <c r="AG42" s="86"/>
    </row>
    <row r="43" spans="1:33" s="85" customFormat="1" x14ac:dyDescent="0.2">
      <c r="A43" s="79">
        <v>195</v>
      </c>
      <c r="B43" s="79">
        <v>196</v>
      </c>
      <c r="C43" s="79" t="s">
        <v>126</v>
      </c>
      <c r="D43" s="79" t="s">
        <v>76</v>
      </c>
      <c r="E43" s="80" t="s">
        <v>60</v>
      </c>
      <c r="F43" s="96" t="s">
        <v>18</v>
      </c>
      <c r="G43" s="96" t="s">
        <v>18</v>
      </c>
      <c r="H43" s="152">
        <v>0</v>
      </c>
      <c r="I43" s="87">
        <f t="shared" si="28"/>
        <v>4.0433599999999998</v>
      </c>
      <c r="J43" s="88">
        <f t="shared" si="29"/>
        <v>6.862E-2</v>
      </c>
      <c r="K43" s="87">
        <f t="shared" si="30"/>
        <v>1.09158</v>
      </c>
      <c r="L43" s="81"/>
      <c r="M43" s="153">
        <v>0.23571</v>
      </c>
      <c r="N43" s="153">
        <v>13.154590000000001</v>
      </c>
      <c r="O43" s="82"/>
      <c r="P43" s="87">
        <f>$P$9</f>
        <v>11.48405</v>
      </c>
      <c r="Q43" s="88">
        <f t="shared" si="31"/>
        <v>2.3999999999999998E-3</v>
      </c>
      <c r="R43" s="83">
        <f t="shared" si="15"/>
        <v>30.080310000000001</v>
      </c>
      <c r="S43" s="84">
        <f t="shared" si="18"/>
        <v>0</v>
      </c>
      <c r="T43" s="84">
        <f t="shared" si="19"/>
        <v>0</v>
      </c>
      <c r="U43" s="84">
        <f t="shared" si="20"/>
        <v>0</v>
      </c>
      <c r="V43" s="84">
        <f t="shared" si="21"/>
        <v>0</v>
      </c>
      <c r="W43" s="84">
        <f t="shared" si="22"/>
        <v>0</v>
      </c>
      <c r="X43" s="84">
        <f t="shared" si="23"/>
        <v>0</v>
      </c>
      <c r="Y43" s="84">
        <f t="shared" si="24"/>
        <v>0</v>
      </c>
      <c r="Z43" s="84">
        <f t="shared" si="25"/>
        <v>0</v>
      </c>
      <c r="AA43" s="84">
        <f t="shared" si="26"/>
        <v>0</v>
      </c>
      <c r="AB43" s="84">
        <f t="shared" si="27"/>
        <v>0</v>
      </c>
      <c r="AD43" s="86"/>
      <c r="AE43" s="86"/>
      <c r="AG43" s="86"/>
    </row>
    <row r="44" spans="1:33" s="85" customFormat="1" x14ac:dyDescent="0.2">
      <c r="A44" s="79">
        <v>200</v>
      </c>
      <c r="B44" s="79">
        <v>201</v>
      </c>
      <c r="C44" s="79" t="s">
        <v>127</v>
      </c>
      <c r="D44" s="79" t="s">
        <v>74</v>
      </c>
      <c r="E44" s="80" t="s">
        <v>61</v>
      </c>
      <c r="F44" s="79" t="s">
        <v>15</v>
      </c>
      <c r="G44" s="79" t="s">
        <v>18</v>
      </c>
      <c r="H44" s="152">
        <v>94247243</v>
      </c>
      <c r="I44" s="87">
        <f t="shared" si="28"/>
        <v>4.0433599999999998</v>
      </c>
      <c r="J44" s="88">
        <f t="shared" si="29"/>
        <v>6.862E-2</v>
      </c>
      <c r="K44" s="87">
        <f t="shared" si="30"/>
        <v>1.09158</v>
      </c>
      <c r="L44" s="87">
        <f>$L$9</f>
        <v>0.27378999999999998</v>
      </c>
      <c r="M44" s="81"/>
      <c r="N44" s="88">
        <f>$N$15</f>
        <v>12.1921</v>
      </c>
      <c r="O44" s="82"/>
      <c r="P44" s="87">
        <f>$P$9</f>
        <v>11.48405</v>
      </c>
      <c r="Q44" s="88">
        <f t="shared" si="31"/>
        <v>2.3999999999999998E-3</v>
      </c>
      <c r="R44" s="83">
        <f t="shared" si="15"/>
        <v>29.155899999999999</v>
      </c>
      <c r="S44" s="84">
        <f t="shared" si="18"/>
        <v>381075.53245647997</v>
      </c>
      <c r="T44" s="84">
        <f t="shared" si="19"/>
        <v>6467.2458146600002</v>
      </c>
      <c r="U44" s="84">
        <f t="shared" si="20"/>
        <v>102878.40551394</v>
      </c>
      <c r="V44" s="84">
        <f t="shared" si="21"/>
        <v>25803.952660969997</v>
      </c>
      <c r="W44" s="84">
        <f t="shared" si="22"/>
        <v>0</v>
      </c>
      <c r="X44" s="84">
        <f t="shared" si="23"/>
        <v>1149071.8113803</v>
      </c>
      <c r="Y44" s="84">
        <f t="shared" si="24"/>
        <v>0</v>
      </c>
      <c r="Z44" s="84">
        <f t="shared" si="25"/>
        <v>1082340.05097415</v>
      </c>
      <c r="AA44" s="84">
        <f t="shared" si="26"/>
        <v>226.1933832</v>
      </c>
      <c r="AB44" s="84">
        <f t="shared" si="27"/>
        <v>2747863.1921836999</v>
      </c>
      <c r="AD44" s="86"/>
      <c r="AE44" s="86"/>
      <c r="AG44" s="86"/>
    </row>
    <row r="45" spans="1:33" s="85" customFormat="1" ht="12" customHeight="1" x14ac:dyDescent="0.2">
      <c r="A45" s="79">
        <v>204</v>
      </c>
      <c r="B45" s="79">
        <v>205</v>
      </c>
      <c r="C45" s="79" t="s">
        <v>125</v>
      </c>
      <c r="D45" s="79" t="s">
        <v>78</v>
      </c>
      <c r="E45" s="80" t="s">
        <v>68</v>
      </c>
      <c r="F45" s="79" t="s">
        <v>17</v>
      </c>
      <c r="G45" s="79" t="s">
        <v>18</v>
      </c>
      <c r="H45" s="152">
        <v>0</v>
      </c>
      <c r="I45" s="87">
        <f t="shared" si="28"/>
        <v>4.0433599999999998</v>
      </c>
      <c r="J45" s="88">
        <f t="shared" si="29"/>
        <v>6.862E-2</v>
      </c>
      <c r="K45" s="87">
        <f t="shared" si="30"/>
        <v>1.09158</v>
      </c>
      <c r="L45" s="87">
        <f>$L$9</f>
        <v>0.27378999999999998</v>
      </c>
      <c r="M45" s="81"/>
      <c r="N45" s="88">
        <f>$N$9</f>
        <v>10.10238</v>
      </c>
      <c r="O45" s="82"/>
      <c r="P45" s="87">
        <f>$P$9</f>
        <v>11.48405</v>
      </c>
      <c r="Q45" s="88">
        <f t="shared" si="31"/>
        <v>2.3999999999999998E-3</v>
      </c>
      <c r="R45" s="83">
        <f t="shared" si="15"/>
        <v>27.066180000000003</v>
      </c>
      <c r="S45" s="84">
        <f t="shared" si="18"/>
        <v>0</v>
      </c>
      <c r="T45" s="84">
        <f t="shared" si="19"/>
        <v>0</v>
      </c>
      <c r="U45" s="84">
        <f t="shared" si="20"/>
        <v>0</v>
      </c>
      <c r="V45" s="84">
        <f t="shared" si="21"/>
        <v>0</v>
      </c>
      <c r="W45" s="84">
        <f t="shared" si="22"/>
        <v>0</v>
      </c>
      <c r="X45" s="84">
        <f t="shared" si="23"/>
        <v>0</v>
      </c>
      <c r="Y45" s="84">
        <f t="shared" si="24"/>
        <v>0</v>
      </c>
      <c r="Z45" s="84">
        <f t="shared" si="25"/>
        <v>0</v>
      </c>
      <c r="AA45" s="84">
        <f t="shared" si="26"/>
        <v>0</v>
      </c>
      <c r="AB45" s="84">
        <f t="shared" si="27"/>
        <v>0</v>
      </c>
      <c r="AD45" s="86"/>
      <c r="AE45" s="86"/>
      <c r="AG45" s="86"/>
    </row>
    <row r="46" spans="1:33" s="85" customFormat="1" x14ac:dyDescent="0.2">
      <c r="A46" s="79">
        <v>206</v>
      </c>
      <c r="B46" s="79">
        <v>207</v>
      </c>
      <c r="C46" s="79" t="s">
        <v>129</v>
      </c>
      <c r="D46" s="79" t="s">
        <v>83</v>
      </c>
      <c r="E46" s="80" t="s">
        <v>69</v>
      </c>
      <c r="F46" s="79" t="s">
        <v>21</v>
      </c>
      <c r="G46" s="79" t="s">
        <v>16</v>
      </c>
      <c r="H46" s="152">
        <v>0</v>
      </c>
      <c r="I46" s="87">
        <f t="shared" si="28"/>
        <v>4.0433599999999998</v>
      </c>
      <c r="J46" s="88">
        <f t="shared" si="29"/>
        <v>6.862E-2</v>
      </c>
      <c r="K46" s="87">
        <f t="shared" si="30"/>
        <v>1.09158</v>
      </c>
      <c r="L46" s="87">
        <f>$L$9</f>
        <v>0.27378999999999998</v>
      </c>
      <c r="M46" s="81"/>
      <c r="N46" s="88">
        <f>$N$18</f>
        <v>11.47405</v>
      </c>
      <c r="O46" s="82"/>
      <c r="P46" s="90">
        <f>$P$11</f>
        <v>12.711349999999999</v>
      </c>
      <c r="Q46" s="88">
        <f t="shared" si="31"/>
        <v>2.3999999999999998E-3</v>
      </c>
      <c r="R46" s="83">
        <f t="shared" si="15"/>
        <v>29.665150000000001</v>
      </c>
      <c r="S46" s="84">
        <f t="shared" si="18"/>
        <v>0</v>
      </c>
      <c r="T46" s="84">
        <f t="shared" si="19"/>
        <v>0</v>
      </c>
      <c r="U46" s="84">
        <f t="shared" si="20"/>
        <v>0</v>
      </c>
      <c r="V46" s="84">
        <f t="shared" si="21"/>
        <v>0</v>
      </c>
      <c r="W46" s="84">
        <f t="shared" si="22"/>
        <v>0</v>
      </c>
      <c r="X46" s="84">
        <f t="shared" si="23"/>
        <v>0</v>
      </c>
      <c r="Y46" s="84">
        <f t="shared" si="24"/>
        <v>0</v>
      </c>
      <c r="Z46" s="84">
        <f t="shared" si="25"/>
        <v>0</v>
      </c>
      <c r="AA46" s="84">
        <f t="shared" si="26"/>
        <v>0</v>
      </c>
      <c r="AB46" s="84">
        <f t="shared" si="27"/>
        <v>0</v>
      </c>
      <c r="AD46" s="86"/>
      <c r="AE46" s="86"/>
      <c r="AG46" s="86"/>
    </row>
    <row r="47" spans="1:33" s="85" customFormat="1" x14ac:dyDescent="0.2">
      <c r="A47" s="79">
        <v>208</v>
      </c>
      <c r="B47" s="79">
        <v>209</v>
      </c>
      <c r="C47" s="79" t="s">
        <v>130</v>
      </c>
      <c r="D47" s="79" t="s">
        <v>76</v>
      </c>
      <c r="E47" s="80" t="s">
        <v>70</v>
      </c>
      <c r="F47" s="79" t="s">
        <v>18</v>
      </c>
      <c r="G47" s="79" t="s">
        <v>18</v>
      </c>
      <c r="H47" s="152">
        <v>0</v>
      </c>
      <c r="I47" s="87">
        <f t="shared" si="28"/>
        <v>4.0433599999999998</v>
      </c>
      <c r="J47" s="88">
        <f t="shared" si="29"/>
        <v>6.862E-2</v>
      </c>
      <c r="K47" s="87">
        <f t="shared" si="30"/>
        <v>1.09158</v>
      </c>
      <c r="L47" s="81"/>
      <c r="M47" s="87">
        <f>$M$43</f>
        <v>0.23571</v>
      </c>
      <c r="N47" s="88">
        <f>$N$43</f>
        <v>13.154590000000001</v>
      </c>
      <c r="O47" s="82"/>
      <c r="P47" s="87">
        <f>$P$9</f>
        <v>11.48405</v>
      </c>
      <c r="Q47" s="88">
        <f t="shared" si="31"/>
        <v>2.3999999999999998E-3</v>
      </c>
      <c r="R47" s="83">
        <f t="shared" si="15"/>
        <v>30.080310000000001</v>
      </c>
      <c r="S47" s="84">
        <f t="shared" si="18"/>
        <v>0</v>
      </c>
      <c r="T47" s="84">
        <f t="shared" si="19"/>
        <v>0</v>
      </c>
      <c r="U47" s="84">
        <f t="shared" si="20"/>
        <v>0</v>
      </c>
      <c r="V47" s="84">
        <f t="shared" si="21"/>
        <v>0</v>
      </c>
      <c r="W47" s="84">
        <f t="shared" si="22"/>
        <v>0</v>
      </c>
      <c r="X47" s="84">
        <f t="shared" si="23"/>
        <v>0</v>
      </c>
      <c r="Y47" s="84">
        <f t="shared" si="24"/>
        <v>0</v>
      </c>
      <c r="Z47" s="84">
        <f t="shared" si="25"/>
        <v>0</v>
      </c>
      <c r="AA47" s="84">
        <f t="shared" si="26"/>
        <v>0</v>
      </c>
      <c r="AB47" s="84">
        <f t="shared" si="27"/>
        <v>0</v>
      </c>
      <c r="AD47" s="86"/>
      <c r="AE47" s="86"/>
      <c r="AG47" s="86"/>
    </row>
    <row r="48" spans="1:33" s="85" customFormat="1" x14ac:dyDescent="0.2">
      <c r="A48" s="79">
        <v>210</v>
      </c>
      <c r="B48" s="79">
        <v>211</v>
      </c>
      <c r="C48" s="79" t="s">
        <v>131</v>
      </c>
      <c r="D48" s="79" t="s">
        <v>91</v>
      </c>
      <c r="E48" s="80" t="s">
        <v>71</v>
      </c>
      <c r="F48" s="79" t="s">
        <v>18</v>
      </c>
      <c r="G48" s="79" t="s">
        <v>18</v>
      </c>
      <c r="H48" s="152">
        <v>0</v>
      </c>
      <c r="I48" s="87">
        <f t="shared" si="28"/>
        <v>4.0433599999999998</v>
      </c>
      <c r="J48" s="88">
        <f t="shared" si="29"/>
        <v>6.862E-2</v>
      </c>
      <c r="K48" s="87">
        <f t="shared" si="30"/>
        <v>1.09158</v>
      </c>
      <c r="L48" s="81"/>
      <c r="M48" s="87">
        <f>$M$43</f>
        <v>0.23571</v>
      </c>
      <c r="N48" s="154">
        <v>3.0037500000000001</v>
      </c>
      <c r="O48" s="82"/>
      <c r="P48" s="87">
        <f>$P$9</f>
        <v>11.48405</v>
      </c>
      <c r="Q48" s="88">
        <f t="shared" si="31"/>
        <v>2.3999999999999998E-3</v>
      </c>
      <c r="R48" s="83">
        <f t="shared" si="15"/>
        <v>19.929470000000002</v>
      </c>
      <c r="S48" s="84">
        <f t="shared" si="18"/>
        <v>0</v>
      </c>
      <c r="T48" s="84">
        <f t="shared" si="19"/>
        <v>0</v>
      </c>
      <c r="U48" s="84">
        <f t="shared" si="20"/>
        <v>0</v>
      </c>
      <c r="V48" s="84">
        <f t="shared" si="21"/>
        <v>0</v>
      </c>
      <c r="W48" s="84">
        <f t="shared" si="22"/>
        <v>0</v>
      </c>
      <c r="X48" s="84">
        <f t="shared" si="23"/>
        <v>0</v>
      </c>
      <c r="Y48" s="84">
        <f t="shared" si="24"/>
        <v>0</v>
      </c>
      <c r="Z48" s="84">
        <f t="shared" si="25"/>
        <v>0</v>
      </c>
      <c r="AA48" s="84">
        <f t="shared" si="26"/>
        <v>0</v>
      </c>
      <c r="AB48" s="84">
        <f t="shared" si="27"/>
        <v>0</v>
      </c>
      <c r="AD48" s="86"/>
      <c r="AE48" s="86"/>
      <c r="AG48" s="86"/>
    </row>
    <row r="49" spans="1:33" s="85" customFormat="1" x14ac:dyDescent="0.2">
      <c r="A49" s="79">
        <v>212</v>
      </c>
      <c r="B49" s="79">
        <v>213</v>
      </c>
      <c r="C49" s="79" t="s">
        <v>132</v>
      </c>
      <c r="D49" s="79" t="s">
        <v>75</v>
      </c>
      <c r="E49" s="80" t="s">
        <v>72</v>
      </c>
      <c r="F49" s="79" t="s">
        <v>15</v>
      </c>
      <c r="G49" s="79" t="s">
        <v>16</v>
      </c>
      <c r="H49" s="152">
        <v>6656296</v>
      </c>
      <c r="I49" s="87">
        <f t="shared" si="28"/>
        <v>4.0433599999999998</v>
      </c>
      <c r="J49" s="88">
        <f t="shared" si="29"/>
        <v>6.862E-2</v>
      </c>
      <c r="K49" s="87">
        <f t="shared" si="30"/>
        <v>1.09158</v>
      </c>
      <c r="L49" s="87">
        <f t="shared" ref="L49:L56" si="32">$L$9</f>
        <v>0.27378999999999998</v>
      </c>
      <c r="M49" s="81"/>
      <c r="N49" s="88">
        <f>$N$15</f>
        <v>12.1921</v>
      </c>
      <c r="O49" s="82"/>
      <c r="P49" s="90">
        <f>$P$11</f>
        <v>12.711349999999999</v>
      </c>
      <c r="Q49" s="88">
        <f t="shared" si="31"/>
        <v>2.3999999999999998E-3</v>
      </c>
      <c r="R49" s="83">
        <f t="shared" si="15"/>
        <v>30.383199999999999</v>
      </c>
      <c r="S49" s="84">
        <f t="shared" si="18"/>
        <v>26913.800994559999</v>
      </c>
      <c r="T49" s="84">
        <f t="shared" si="19"/>
        <v>456.75503152000005</v>
      </c>
      <c r="U49" s="84">
        <f t="shared" si="20"/>
        <v>7265.8795876800004</v>
      </c>
      <c r="V49" s="84">
        <f t="shared" si="21"/>
        <v>1822.42728184</v>
      </c>
      <c r="W49" s="84">
        <f t="shared" si="22"/>
        <v>0</v>
      </c>
      <c r="X49" s="84">
        <f t="shared" si="23"/>
        <v>81154.226461600003</v>
      </c>
      <c r="Y49" s="84">
        <f t="shared" si="24"/>
        <v>0</v>
      </c>
      <c r="Z49" s="84">
        <f t="shared" si="25"/>
        <v>84610.508159599995</v>
      </c>
      <c r="AA49" s="84">
        <f t="shared" si="26"/>
        <v>15.975110399999998</v>
      </c>
      <c r="AB49" s="84">
        <f t="shared" si="27"/>
        <v>202239.57262719999</v>
      </c>
      <c r="AD49" s="86"/>
      <c r="AE49" s="86"/>
      <c r="AG49" s="86"/>
    </row>
    <row r="50" spans="1:33" s="85" customFormat="1" x14ac:dyDescent="0.2">
      <c r="A50" s="79">
        <v>214</v>
      </c>
      <c r="B50" s="79">
        <v>215</v>
      </c>
      <c r="C50" s="79" t="s">
        <v>133</v>
      </c>
      <c r="D50" s="79" t="s">
        <v>74</v>
      </c>
      <c r="E50" s="80" t="s">
        <v>73</v>
      </c>
      <c r="F50" s="79" t="s">
        <v>15</v>
      </c>
      <c r="G50" s="79" t="s">
        <v>18</v>
      </c>
      <c r="H50" s="152">
        <v>468615</v>
      </c>
      <c r="I50" s="87">
        <f t="shared" si="28"/>
        <v>4.0433599999999998</v>
      </c>
      <c r="J50" s="88">
        <f t="shared" si="29"/>
        <v>6.862E-2</v>
      </c>
      <c r="K50" s="87">
        <f t="shared" si="30"/>
        <v>1.09158</v>
      </c>
      <c r="L50" s="87">
        <f t="shared" si="32"/>
        <v>0.27378999999999998</v>
      </c>
      <c r="M50" s="81"/>
      <c r="N50" s="88">
        <f>$N$15</f>
        <v>12.1921</v>
      </c>
      <c r="O50" s="82"/>
      <c r="P50" s="87">
        <f>$P$9</f>
        <v>11.48405</v>
      </c>
      <c r="Q50" s="88">
        <f t="shared" si="31"/>
        <v>2.3999999999999998E-3</v>
      </c>
      <c r="R50" s="83">
        <f t="shared" si="15"/>
        <v>29.155899999999999</v>
      </c>
      <c r="S50" s="84">
        <f t="shared" si="18"/>
        <v>1894.7791463999999</v>
      </c>
      <c r="T50" s="84">
        <f t="shared" si="19"/>
        <v>32.1563613</v>
      </c>
      <c r="U50" s="84">
        <f t="shared" si="20"/>
        <v>511.53076170000003</v>
      </c>
      <c r="V50" s="84">
        <f t="shared" si="21"/>
        <v>128.30210084999999</v>
      </c>
      <c r="W50" s="84">
        <f t="shared" si="22"/>
        <v>0</v>
      </c>
      <c r="X50" s="84">
        <f t="shared" si="23"/>
        <v>5713.4009415</v>
      </c>
      <c r="Y50" s="84">
        <f t="shared" si="24"/>
        <v>0</v>
      </c>
      <c r="Z50" s="84">
        <f t="shared" si="25"/>
        <v>5381.5980907499998</v>
      </c>
      <c r="AA50" s="84">
        <f t="shared" si="26"/>
        <v>1.124676</v>
      </c>
      <c r="AB50" s="84">
        <f t="shared" si="27"/>
        <v>13662.892078499999</v>
      </c>
      <c r="AD50" s="86"/>
      <c r="AE50" s="86"/>
      <c r="AG50" s="86"/>
    </row>
    <row r="51" spans="1:33" s="85" customFormat="1" x14ac:dyDescent="0.2">
      <c r="A51" s="79">
        <v>216</v>
      </c>
      <c r="B51" s="79">
        <v>217</v>
      </c>
      <c r="C51" s="79" t="s">
        <v>98</v>
      </c>
      <c r="D51" s="79" t="s">
        <v>81</v>
      </c>
      <c r="E51" s="80" t="s">
        <v>27</v>
      </c>
      <c r="F51" s="79" t="s">
        <v>19</v>
      </c>
      <c r="G51" s="79" t="s">
        <v>19</v>
      </c>
      <c r="H51" s="152">
        <v>806244</v>
      </c>
      <c r="I51" s="87">
        <f t="shared" si="28"/>
        <v>4.0433599999999998</v>
      </c>
      <c r="J51" s="88">
        <f t="shared" si="29"/>
        <v>6.862E-2</v>
      </c>
      <c r="K51" s="87">
        <f t="shared" si="30"/>
        <v>1.09158</v>
      </c>
      <c r="L51" s="87">
        <f t="shared" si="32"/>
        <v>0.27378999999999998</v>
      </c>
      <c r="M51" s="81"/>
      <c r="N51" s="88">
        <f>$N$14</f>
        <v>8.2493999999999996</v>
      </c>
      <c r="O51" s="82"/>
      <c r="P51" s="87">
        <f>$P$13</f>
        <v>9.83568</v>
      </c>
      <c r="Q51" s="88">
        <f t="shared" si="31"/>
        <v>2.3999999999999998E-3</v>
      </c>
      <c r="R51" s="83">
        <f t="shared" si="15"/>
        <v>23.564830000000001</v>
      </c>
      <c r="S51" s="84">
        <f t="shared" si="18"/>
        <v>3259.93473984</v>
      </c>
      <c r="T51" s="84">
        <f t="shared" si="19"/>
        <v>55.324463280000003</v>
      </c>
      <c r="U51" s="84">
        <f t="shared" si="20"/>
        <v>880.07982551999999</v>
      </c>
      <c r="V51" s="84">
        <f t="shared" si="21"/>
        <v>220.74154475999998</v>
      </c>
      <c r="W51" s="84">
        <f t="shared" si="22"/>
        <v>0</v>
      </c>
      <c r="X51" s="84">
        <f t="shared" si="23"/>
        <v>6651.0292535999997</v>
      </c>
      <c r="Y51" s="84">
        <f t="shared" si="24"/>
        <v>0</v>
      </c>
      <c r="Z51" s="84">
        <f t="shared" si="25"/>
        <v>7929.9579859200003</v>
      </c>
      <c r="AA51" s="84">
        <f t="shared" si="26"/>
        <v>1.9349855999999999</v>
      </c>
      <c r="AB51" s="84">
        <f t="shared" si="27"/>
        <v>18999.002798520003</v>
      </c>
      <c r="AD51" s="86"/>
      <c r="AE51" s="86"/>
      <c r="AG51" s="86"/>
    </row>
    <row r="52" spans="1:33" s="85" customFormat="1" x14ac:dyDescent="0.2">
      <c r="A52" s="79">
        <v>218</v>
      </c>
      <c r="B52" s="79">
        <v>219</v>
      </c>
      <c r="C52" s="79" t="s">
        <v>137</v>
      </c>
      <c r="D52" s="79" t="s">
        <v>82</v>
      </c>
      <c r="E52" s="80" t="s">
        <v>27</v>
      </c>
      <c r="F52" s="79" t="s">
        <v>19</v>
      </c>
      <c r="G52" s="79" t="s">
        <v>19</v>
      </c>
      <c r="H52" s="152">
        <v>3815</v>
      </c>
      <c r="I52" s="87">
        <f t="shared" si="28"/>
        <v>4.0433599999999998</v>
      </c>
      <c r="J52" s="88">
        <f t="shared" si="29"/>
        <v>6.862E-2</v>
      </c>
      <c r="K52" s="87">
        <f t="shared" si="30"/>
        <v>1.09158</v>
      </c>
      <c r="L52" s="87">
        <f t="shared" si="32"/>
        <v>0.27378999999999998</v>
      </c>
      <c r="M52" s="81"/>
      <c r="N52" s="88">
        <f>$N$13</f>
        <v>0</v>
      </c>
      <c r="O52" s="82"/>
      <c r="P52" s="87">
        <f>$P$13</f>
        <v>9.83568</v>
      </c>
      <c r="Q52" s="88">
        <f t="shared" si="31"/>
        <v>2.3999999999999998E-3</v>
      </c>
      <c r="R52" s="83">
        <f t="shared" si="15"/>
        <v>15.315429999999999</v>
      </c>
      <c r="S52" s="84">
        <f t="shared" si="18"/>
        <v>15.4254184</v>
      </c>
      <c r="T52" s="84">
        <f t="shared" si="19"/>
        <v>0.2617853</v>
      </c>
      <c r="U52" s="84">
        <f t="shared" si="20"/>
        <v>4.1643777000000002</v>
      </c>
      <c r="V52" s="84">
        <f t="shared" si="21"/>
        <v>1.0445088499999999</v>
      </c>
      <c r="W52" s="84">
        <f t="shared" si="22"/>
        <v>0</v>
      </c>
      <c r="X52" s="84">
        <f t="shared" si="23"/>
        <v>0</v>
      </c>
      <c r="Y52" s="84">
        <f t="shared" si="24"/>
        <v>0</v>
      </c>
      <c r="Z52" s="84">
        <f t="shared" si="25"/>
        <v>37.523119199999996</v>
      </c>
      <c r="AA52" s="84">
        <f t="shared" si="26"/>
        <v>9.1559999999999992E-3</v>
      </c>
      <c r="AB52" s="84">
        <f t="shared" si="27"/>
        <v>58.428365449999994</v>
      </c>
      <c r="AD52" s="86"/>
      <c r="AE52" s="86"/>
      <c r="AG52" s="86"/>
    </row>
    <row r="53" spans="1:33" s="85" customFormat="1" x14ac:dyDescent="0.2">
      <c r="A53" s="79">
        <v>220</v>
      </c>
      <c r="B53" s="79">
        <v>221</v>
      </c>
      <c r="C53" s="79" t="s">
        <v>128</v>
      </c>
      <c r="D53" s="79" t="s">
        <v>78</v>
      </c>
      <c r="E53" s="80" t="s">
        <v>154</v>
      </c>
      <c r="F53" s="79" t="s">
        <v>17</v>
      </c>
      <c r="G53" s="79" t="s">
        <v>18</v>
      </c>
      <c r="H53" s="152">
        <v>0</v>
      </c>
      <c r="I53" s="87">
        <f t="shared" si="28"/>
        <v>4.0433599999999998</v>
      </c>
      <c r="J53" s="88">
        <f t="shared" si="29"/>
        <v>6.862E-2</v>
      </c>
      <c r="K53" s="87">
        <f t="shared" si="30"/>
        <v>1.09158</v>
      </c>
      <c r="L53" s="87">
        <f t="shared" si="32"/>
        <v>0.27378999999999998</v>
      </c>
      <c r="M53" s="81"/>
      <c r="N53" s="88">
        <f>$N$9</f>
        <v>10.10238</v>
      </c>
      <c r="O53" s="82"/>
      <c r="P53" s="87">
        <f>$P$9</f>
        <v>11.48405</v>
      </c>
      <c r="Q53" s="88">
        <f t="shared" si="31"/>
        <v>2.3999999999999998E-3</v>
      </c>
      <c r="R53" s="83">
        <f t="shared" si="15"/>
        <v>27.066180000000003</v>
      </c>
      <c r="S53" s="84">
        <f t="shared" si="18"/>
        <v>0</v>
      </c>
      <c r="T53" s="84">
        <f t="shared" si="19"/>
        <v>0</v>
      </c>
      <c r="U53" s="84">
        <f t="shared" si="20"/>
        <v>0</v>
      </c>
      <c r="V53" s="84">
        <f t="shared" si="21"/>
        <v>0</v>
      </c>
      <c r="W53" s="84">
        <f t="shared" si="22"/>
        <v>0</v>
      </c>
      <c r="X53" s="84">
        <f t="shared" si="23"/>
        <v>0</v>
      </c>
      <c r="Y53" s="84">
        <f t="shared" si="24"/>
        <v>0</v>
      </c>
      <c r="Z53" s="84">
        <f t="shared" si="25"/>
        <v>0</v>
      </c>
      <c r="AA53" s="84">
        <f t="shared" si="26"/>
        <v>0</v>
      </c>
      <c r="AB53" s="84">
        <f t="shared" si="27"/>
        <v>0</v>
      </c>
      <c r="AD53" s="86"/>
      <c r="AE53" s="86"/>
      <c r="AG53" s="86"/>
    </row>
    <row r="54" spans="1:33" s="85" customFormat="1" x14ac:dyDescent="0.2">
      <c r="A54" s="79">
        <v>222</v>
      </c>
      <c r="B54" s="79">
        <v>223</v>
      </c>
      <c r="C54" s="79" t="s">
        <v>135</v>
      </c>
      <c r="D54" s="79" t="s">
        <v>79</v>
      </c>
      <c r="E54" s="80" t="s">
        <v>155</v>
      </c>
      <c r="F54" s="79" t="s">
        <v>17</v>
      </c>
      <c r="G54" s="79" t="s">
        <v>18</v>
      </c>
      <c r="H54" s="152">
        <v>0</v>
      </c>
      <c r="I54" s="87">
        <f t="shared" si="28"/>
        <v>4.0433599999999998</v>
      </c>
      <c r="J54" s="88">
        <f t="shared" si="29"/>
        <v>6.862E-2</v>
      </c>
      <c r="K54" s="87">
        <f t="shared" si="30"/>
        <v>1.09158</v>
      </c>
      <c r="L54" s="87">
        <f t="shared" si="32"/>
        <v>0.27378999999999998</v>
      </c>
      <c r="M54" s="81"/>
      <c r="N54" s="88">
        <f>$N$10</f>
        <v>3.0037500000000001</v>
      </c>
      <c r="O54" s="82"/>
      <c r="P54" s="87">
        <f>$P$9</f>
        <v>11.48405</v>
      </c>
      <c r="Q54" s="88">
        <f t="shared" si="31"/>
        <v>2.3999999999999998E-3</v>
      </c>
      <c r="R54" s="83">
        <f t="shared" si="15"/>
        <v>19.967550000000003</v>
      </c>
      <c r="S54" s="84">
        <f t="shared" si="18"/>
        <v>0</v>
      </c>
      <c r="T54" s="84">
        <f t="shared" si="19"/>
        <v>0</v>
      </c>
      <c r="U54" s="84">
        <f t="shared" si="20"/>
        <v>0</v>
      </c>
      <c r="V54" s="84">
        <f t="shared" si="21"/>
        <v>0</v>
      </c>
      <c r="W54" s="84">
        <f t="shared" si="22"/>
        <v>0</v>
      </c>
      <c r="X54" s="84">
        <f t="shared" si="23"/>
        <v>0</v>
      </c>
      <c r="Y54" s="84">
        <f t="shared" si="24"/>
        <v>0</v>
      </c>
      <c r="Z54" s="84">
        <f t="shared" si="25"/>
        <v>0</v>
      </c>
      <c r="AA54" s="84">
        <f t="shared" si="26"/>
        <v>0</v>
      </c>
      <c r="AB54" s="84">
        <f t="shared" si="27"/>
        <v>0</v>
      </c>
      <c r="AD54" s="86"/>
      <c r="AE54" s="86"/>
      <c r="AG54" s="86"/>
    </row>
    <row r="55" spans="1:33" s="85" customFormat="1" x14ac:dyDescent="0.2">
      <c r="A55" s="79">
        <v>224</v>
      </c>
      <c r="B55" s="79">
        <v>225</v>
      </c>
      <c r="C55" s="79" t="s">
        <v>138</v>
      </c>
      <c r="D55" s="79" t="s">
        <v>139</v>
      </c>
      <c r="E55" s="80" t="s">
        <v>152</v>
      </c>
      <c r="F55" s="79" t="s">
        <v>144</v>
      </c>
      <c r="G55" s="79" t="s">
        <v>144</v>
      </c>
      <c r="H55" s="152">
        <v>25453976</v>
      </c>
      <c r="I55" s="87">
        <f t="shared" si="28"/>
        <v>4.0433599999999998</v>
      </c>
      <c r="J55" s="88">
        <f t="shared" si="29"/>
        <v>6.862E-2</v>
      </c>
      <c r="K55" s="87">
        <f t="shared" si="30"/>
        <v>1.09158</v>
      </c>
      <c r="L55" s="87">
        <f t="shared" si="32"/>
        <v>0.27378999999999998</v>
      </c>
      <c r="M55" s="81"/>
      <c r="N55" s="154">
        <v>10.976290000000001</v>
      </c>
      <c r="O55" s="82"/>
      <c r="P55" s="154">
        <v>9.5508199999999999</v>
      </c>
      <c r="Q55" s="88">
        <f t="shared" si="31"/>
        <v>2.3999999999999998E-3</v>
      </c>
      <c r="R55" s="83">
        <f t="shared" si="15"/>
        <v>26.006860000000003</v>
      </c>
      <c r="S55" s="84">
        <f t="shared" si="18"/>
        <v>102919.58839935999</v>
      </c>
      <c r="T55" s="84">
        <f t="shared" si="19"/>
        <v>1746.65183312</v>
      </c>
      <c r="U55" s="84">
        <f t="shared" si="20"/>
        <v>27785.05112208</v>
      </c>
      <c r="V55" s="84">
        <f t="shared" si="21"/>
        <v>6969.0440890399987</v>
      </c>
      <c r="W55" s="84">
        <f t="shared" si="22"/>
        <v>0</v>
      </c>
      <c r="X55" s="84">
        <f t="shared" si="23"/>
        <v>279390.22222903999</v>
      </c>
      <c r="Y55" s="84">
        <f t="shared" si="24"/>
        <v>0</v>
      </c>
      <c r="Z55" s="84">
        <f t="shared" si="25"/>
        <v>243106.34306031998</v>
      </c>
      <c r="AA55" s="84">
        <f t="shared" si="26"/>
        <v>61.089542399999992</v>
      </c>
      <c r="AB55" s="84">
        <f t="shared" si="27"/>
        <v>661977.99027535995</v>
      </c>
      <c r="AD55" s="86"/>
      <c r="AE55" s="86"/>
      <c r="AG55" s="86"/>
    </row>
    <row r="56" spans="1:33" s="85" customFormat="1" x14ac:dyDescent="0.2">
      <c r="A56" s="79">
        <v>226</v>
      </c>
      <c r="B56" s="79">
        <v>227</v>
      </c>
      <c r="C56" s="79" t="s">
        <v>141</v>
      </c>
      <c r="D56" s="79" t="s">
        <v>140</v>
      </c>
      <c r="E56" s="80" t="s">
        <v>153</v>
      </c>
      <c r="F56" s="79" t="s">
        <v>145</v>
      </c>
      <c r="G56" s="79" t="s">
        <v>144</v>
      </c>
      <c r="H56" s="152">
        <v>0</v>
      </c>
      <c r="I56" s="87">
        <f t="shared" si="28"/>
        <v>4.0433599999999998</v>
      </c>
      <c r="J56" s="88">
        <f t="shared" si="29"/>
        <v>6.862E-2</v>
      </c>
      <c r="K56" s="87">
        <f t="shared" si="30"/>
        <v>1.09158</v>
      </c>
      <c r="L56" s="87">
        <f t="shared" si="32"/>
        <v>0.27378999999999998</v>
      </c>
      <c r="M56" s="81"/>
      <c r="N56" s="154">
        <v>3.0037500000000001</v>
      </c>
      <c r="O56" s="82"/>
      <c r="P56" s="88">
        <f>$P$55</f>
        <v>9.5508199999999999</v>
      </c>
      <c r="Q56" s="88">
        <f t="shared" si="31"/>
        <v>2.3999999999999998E-3</v>
      </c>
      <c r="R56" s="83">
        <f t="shared" si="15"/>
        <v>18.034320000000001</v>
      </c>
      <c r="S56" s="84">
        <f t="shared" si="18"/>
        <v>0</v>
      </c>
      <c r="T56" s="84">
        <f t="shared" si="19"/>
        <v>0</v>
      </c>
      <c r="U56" s="84">
        <f t="shared" si="20"/>
        <v>0</v>
      </c>
      <c r="V56" s="84">
        <f t="shared" si="21"/>
        <v>0</v>
      </c>
      <c r="W56" s="84">
        <f t="shared" si="22"/>
        <v>0</v>
      </c>
      <c r="X56" s="84">
        <f t="shared" si="23"/>
        <v>0</v>
      </c>
      <c r="Y56" s="84">
        <f t="shared" si="24"/>
        <v>0</v>
      </c>
      <c r="Z56" s="84">
        <f t="shared" si="25"/>
        <v>0</v>
      </c>
      <c r="AA56" s="84">
        <f t="shared" si="26"/>
        <v>0</v>
      </c>
      <c r="AB56" s="84">
        <f t="shared" si="27"/>
        <v>0</v>
      </c>
      <c r="AD56" s="86"/>
      <c r="AE56" s="86"/>
      <c r="AG56" s="86"/>
    </row>
    <row r="57" spans="1:33" s="85" customFormat="1" x14ac:dyDescent="0.2">
      <c r="A57" s="79">
        <v>230</v>
      </c>
      <c r="B57" s="79">
        <v>231</v>
      </c>
      <c r="C57" s="79" t="s">
        <v>142</v>
      </c>
      <c r="D57" s="79" t="s">
        <v>76</v>
      </c>
      <c r="E57" s="80" t="s">
        <v>157</v>
      </c>
      <c r="F57" s="96" t="s">
        <v>18</v>
      </c>
      <c r="G57" s="96" t="s">
        <v>18</v>
      </c>
      <c r="H57" s="152">
        <v>0</v>
      </c>
      <c r="I57" s="87">
        <f t="shared" si="28"/>
        <v>4.0433599999999998</v>
      </c>
      <c r="J57" s="88">
        <f t="shared" si="29"/>
        <v>6.862E-2</v>
      </c>
      <c r="K57" s="87">
        <f t="shared" si="30"/>
        <v>1.09158</v>
      </c>
      <c r="L57" s="81"/>
      <c r="M57" s="87">
        <f>$M$43</f>
        <v>0.23571</v>
      </c>
      <c r="N57" s="88">
        <f>$N$43</f>
        <v>13.154590000000001</v>
      </c>
      <c r="O57" s="82"/>
      <c r="P57" s="87">
        <f>$P$9</f>
        <v>11.48405</v>
      </c>
      <c r="Q57" s="88">
        <f t="shared" si="31"/>
        <v>2.3999999999999998E-3</v>
      </c>
      <c r="R57" s="83">
        <f t="shared" si="15"/>
        <v>30.080310000000001</v>
      </c>
      <c r="S57" s="84">
        <f t="shared" si="18"/>
        <v>0</v>
      </c>
      <c r="T57" s="84">
        <f t="shared" si="19"/>
        <v>0</v>
      </c>
      <c r="U57" s="84">
        <f t="shared" si="20"/>
        <v>0</v>
      </c>
      <c r="V57" s="84">
        <f t="shared" si="21"/>
        <v>0</v>
      </c>
      <c r="W57" s="84">
        <f t="shared" si="22"/>
        <v>0</v>
      </c>
      <c r="X57" s="84">
        <f t="shared" si="23"/>
        <v>0</v>
      </c>
      <c r="Y57" s="84">
        <f t="shared" si="24"/>
        <v>0</v>
      </c>
      <c r="Z57" s="84">
        <f t="shared" si="25"/>
        <v>0</v>
      </c>
      <c r="AA57" s="84">
        <f t="shared" si="26"/>
        <v>0</v>
      </c>
      <c r="AB57" s="84">
        <f t="shared" si="27"/>
        <v>0</v>
      </c>
      <c r="AD57" s="86"/>
      <c r="AE57" s="86"/>
      <c r="AG57" s="86"/>
    </row>
    <row r="58" spans="1:33" s="85" customFormat="1" x14ac:dyDescent="0.2">
      <c r="A58" s="79">
        <v>234</v>
      </c>
      <c r="B58" s="79">
        <v>235</v>
      </c>
      <c r="C58" s="79" t="s">
        <v>143</v>
      </c>
      <c r="D58" s="79" t="s">
        <v>76</v>
      </c>
      <c r="E58" s="80" t="s">
        <v>158</v>
      </c>
      <c r="F58" s="96" t="s">
        <v>18</v>
      </c>
      <c r="G58" s="96" t="s">
        <v>18</v>
      </c>
      <c r="H58" s="152">
        <v>6645443</v>
      </c>
      <c r="I58" s="87">
        <f t="shared" si="28"/>
        <v>4.0433599999999998</v>
      </c>
      <c r="J58" s="88">
        <f t="shared" si="29"/>
        <v>6.862E-2</v>
      </c>
      <c r="K58" s="87">
        <f t="shared" si="30"/>
        <v>1.09158</v>
      </c>
      <c r="L58" s="81"/>
      <c r="M58" s="87">
        <f>$M$43</f>
        <v>0.23571</v>
      </c>
      <c r="N58" s="88">
        <f>$N$43</f>
        <v>13.154590000000001</v>
      </c>
      <c r="O58" s="82"/>
      <c r="P58" s="87">
        <f>$P$9</f>
        <v>11.48405</v>
      </c>
      <c r="Q58" s="88">
        <f t="shared" si="31"/>
        <v>2.3999999999999998E-3</v>
      </c>
      <c r="R58" s="83">
        <f t="shared" si="15"/>
        <v>30.080310000000001</v>
      </c>
      <c r="S58" s="84">
        <f t="shared" si="18"/>
        <v>26869.91840848</v>
      </c>
      <c r="T58" s="84">
        <f t="shared" si="19"/>
        <v>456.01029865999999</v>
      </c>
      <c r="U58" s="84">
        <f t="shared" si="20"/>
        <v>7254.0326699400002</v>
      </c>
      <c r="V58" s="84">
        <f t="shared" si="21"/>
        <v>0</v>
      </c>
      <c r="W58" s="84">
        <f t="shared" si="22"/>
        <v>1566.3973695300001</v>
      </c>
      <c r="X58" s="84">
        <f t="shared" si="23"/>
        <v>87418.07803337001</v>
      </c>
      <c r="Y58" s="84">
        <f t="shared" si="24"/>
        <v>0</v>
      </c>
      <c r="Z58" s="84">
        <f t="shared" si="25"/>
        <v>76316.599684150002</v>
      </c>
      <c r="AA58" s="84">
        <f t="shared" si="26"/>
        <v>15.949063199999999</v>
      </c>
      <c r="AB58" s="84">
        <f t="shared" si="27"/>
        <v>199896.98552733002</v>
      </c>
      <c r="AD58" s="86"/>
      <c r="AE58" s="86"/>
      <c r="AG58" s="86"/>
    </row>
    <row r="59" spans="1:33" s="85" customFormat="1" x14ac:dyDescent="0.2">
      <c r="A59" s="79">
        <v>239</v>
      </c>
      <c r="B59" s="79">
        <v>240</v>
      </c>
      <c r="C59" s="79" t="s">
        <v>169</v>
      </c>
      <c r="D59" s="79" t="s">
        <v>76</v>
      </c>
      <c r="E59" s="80" t="s">
        <v>156</v>
      </c>
      <c r="F59" s="96" t="s">
        <v>18</v>
      </c>
      <c r="G59" s="96" t="s">
        <v>18</v>
      </c>
      <c r="H59" s="152">
        <v>4953</v>
      </c>
      <c r="I59" s="87">
        <f t="shared" si="28"/>
        <v>4.0433599999999998</v>
      </c>
      <c r="J59" s="88">
        <f t="shared" si="29"/>
        <v>6.862E-2</v>
      </c>
      <c r="K59" s="87">
        <f t="shared" si="30"/>
        <v>1.09158</v>
      </c>
      <c r="L59" s="81"/>
      <c r="M59" s="87">
        <f>$M$43</f>
        <v>0.23571</v>
      </c>
      <c r="N59" s="88">
        <f>$N$43</f>
        <v>13.154590000000001</v>
      </c>
      <c r="O59" s="82"/>
      <c r="P59" s="87">
        <f>$P$9</f>
        <v>11.48405</v>
      </c>
      <c r="Q59" s="88">
        <f t="shared" si="31"/>
        <v>2.3999999999999998E-3</v>
      </c>
      <c r="R59" s="83">
        <f t="shared" si="15"/>
        <v>30.080310000000001</v>
      </c>
      <c r="S59" s="84">
        <f t="shared" si="18"/>
        <v>20.026762080000001</v>
      </c>
      <c r="T59" s="84">
        <f t="shared" si="19"/>
        <v>0.33987486</v>
      </c>
      <c r="U59" s="84">
        <f t="shared" si="20"/>
        <v>5.4065957400000002</v>
      </c>
      <c r="V59" s="84">
        <f t="shared" si="21"/>
        <v>0</v>
      </c>
      <c r="W59" s="84">
        <f t="shared" si="22"/>
        <v>1.1674716300000001</v>
      </c>
      <c r="X59" s="84">
        <f t="shared" si="23"/>
        <v>65.154684270000004</v>
      </c>
      <c r="Y59" s="84">
        <f t="shared" si="24"/>
        <v>0</v>
      </c>
      <c r="Z59" s="84">
        <f t="shared" si="25"/>
        <v>56.880499650000004</v>
      </c>
      <c r="AA59" s="84">
        <f t="shared" si="26"/>
        <v>1.1887199999999999E-2</v>
      </c>
      <c r="AB59" s="84">
        <f t="shared" si="27"/>
        <v>148.98777543</v>
      </c>
      <c r="AD59" s="86"/>
      <c r="AE59" s="86"/>
      <c r="AG59" s="86"/>
    </row>
    <row r="60" spans="1:33" s="85" customFormat="1" x14ac:dyDescent="0.2">
      <c r="A60" s="79">
        <v>241</v>
      </c>
      <c r="B60" s="79">
        <v>242</v>
      </c>
      <c r="C60" s="79" t="s">
        <v>148</v>
      </c>
      <c r="D60" s="79" t="s">
        <v>146</v>
      </c>
      <c r="E60" s="80" t="s">
        <v>150</v>
      </c>
      <c r="F60" s="96" t="s">
        <v>159</v>
      </c>
      <c r="G60" s="96" t="s">
        <v>23</v>
      </c>
      <c r="H60" s="152">
        <v>19392383</v>
      </c>
      <c r="I60" s="87">
        <f t="shared" si="28"/>
        <v>4.0433599999999998</v>
      </c>
      <c r="J60" s="88">
        <f t="shared" si="29"/>
        <v>6.862E-2</v>
      </c>
      <c r="K60" s="87">
        <f t="shared" si="30"/>
        <v>1.09158</v>
      </c>
      <c r="L60" s="87">
        <f>$L$9</f>
        <v>0.27378999999999998</v>
      </c>
      <c r="M60" s="81"/>
      <c r="N60" s="154">
        <v>7.2031799999999997</v>
      </c>
      <c r="O60" s="88">
        <f>$O$39</f>
        <v>0.1</v>
      </c>
      <c r="P60" s="88">
        <f>$P$39</f>
        <v>10.385289999999999</v>
      </c>
      <c r="Q60" s="88">
        <f t="shared" si="31"/>
        <v>2.3999999999999998E-3</v>
      </c>
      <c r="R60" s="83">
        <f t="shared" si="15"/>
        <v>23.168219999999998</v>
      </c>
      <c r="S60" s="84">
        <f t="shared" si="18"/>
        <v>78410.385726880006</v>
      </c>
      <c r="T60" s="84">
        <f t="shared" si="19"/>
        <v>1330.7053214600001</v>
      </c>
      <c r="U60" s="84">
        <f t="shared" si="20"/>
        <v>21168.337435140002</v>
      </c>
      <c r="V60" s="84">
        <f t="shared" si="21"/>
        <v>5309.4405415700003</v>
      </c>
      <c r="W60" s="84">
        <f t="shared" si="22"/>
        <v>0</v>
      </c>
      <c r="X60" s="84">
        <f t="shared" si="23"/>
        <v>139686.82537794</v>
      </c>
      <c r="Y60" s="84">
        <f t="shared" si="24"/>
        <v>1939.2383000000002</v>
      </c>
      <c r="Z60" s="84">
        <f t="shared" si="25"/>
        <v>201395.52124607001</v>
      </c>
      <c r="AA60" s="84">
        <f t="shared" si="26"/>
        <v>46.541719200000003</v>
      </c>
      <c r="AB60" s="84">
        <f t="shared" si="27"/>
        <v>449286.99566825997</v>
      </c>
      <c r="AD60" s="86"/>
      <c r="AE60" s="86"/>
      <c r="AG60" s="86"/>
    </row>
    <row r="61" spans="1:33" s="109" customFormat="1" x14ac:dyDescent="0.2">
      <c r="A61" s="138">
        <v>243</v>
      </c>
      <c r="B61" s="138">
        <v>244</v>
      </c>
      <c r="C61" s="138" t="s">
        <v>149</v>
      </c>
      <c r="D61" s="138" t="s">
        <v>147</v>
      </c>
      <c r="E61" s="139" t="s">
        <v>151</v>
      </c>
      <c r="F61" s="138" t="s">
        <v>159</v>
      </c>
      <c r="G61" s="138" t="s">
        <v>23</v>
      </c>
      <c r="H61" s="152">
        <v>0</v>
      </c>
      <c r="I61" s="126">
        <f t="shared" si="28"/>
        <v>4.0433599999999998</v>
      </c>
      <c r="J61" s="127">
        <f t="shared" si="29"/>
        <v>6.862E-2</v>
      </c>
      <c r="K61" s="126">
        <f t="shared" si="30"/>
        <v>1.09158</v>
      </c>
      <c r="L61" s="126">
        <f>$L$9</f>
        <v>0.27378999999999998</v>
      </c>
      <c r="M61" s="128"/>
      <c r="N61" s="137"/>
      <c r="O61" s="127">
        <f>$O$39</f>
        <v>0.1</v>
      </c>
      <c r="P61" s="127">
        <f>$P$39</f>
        <v>10.385289999999999</v>
      </c>
      <c r="Q61" s="127">
        <f t="shared" si="31"/>
        <v>2.3999999999999998E-3</v>
      </c>
      <c r="R61" s="130">
        <f t="shared" si="15"/>
        <v>15.965039999999998</v>
      </c>
      <c r="S61" s="131">
        <f t="shared" si="18"/>
        <v>0</v>
      </c>
      <c r="T61" s="131">
        <f t="shared" si="19"/>
        <v>0</v>
      </c>
      <c r="U61" s="131">
        <f t="shared" si="20"/>
        <v>0</v>
      </c>
      <c r="V61" s="131">
        <f t="shared" si="21"/>
        <v>0</v>
      </c>
      <c r="W61" s="131">
        <f t="shared" si="22"/>
        <v>0</v>
      </c>
      <c r="X61" s="131">
        <f t="shared" si="23"/>
        <v>0</v>
      </c>
      <c r="Y61" s="131">
        <f t="shared" si="24"/>
        <v>0</v>
      </c>
      <c r="Z61" s="131">
        <f t="shared" si="25"/>
        <v>0</v>
      </c>
      <c r="AA61" s="131">
        <f t="shared" si="26"/>
        <v>0</v>
      </c>
      <c r="AB61" s="131">
        <f t="shared" si="27"/>
        <v>0</v>
      </c>
      <c r="AD61" s="132"/>
      <c r="AE61" s="132"/>
      <c r="AG61" s="132"/>
    </row>
    <row r="62" spans="1:33" s="85" customFormat="1" x14ac:dyDescent="0.2">
      <c r="A62" s="79">
        <v>249</v>
      </c>
      <c r="B62" s="79">
        <v>250</v>
      </c>
      <c r="C62" s="79" t="s">
        <v>177</v>
      </c>
      <c r="D62" s="79" t="s">
        <v>76</v>
      </c>
      <c r="E62" s="80" t="s">
        <v>178</v>
      </c>
      <c r="F62" s="96" t="s">
        <v>18</v>
      </c>
      <c r="G62" s="96" t="s">
        <v>18</v>
      </c>
      <c r="H62" s="152">
        <v>9099840</v>
      </c>
      <c r="I62" s="87">
        <f t="shared" si="28"/>
        <v>4.0433599999999998</v>
      </c>
      <c r="J62" s="88">
        <f t="shared" si="29"/>
        <v>6.862E-2</v>
      </c>
      <c r="K62" s="87">
        <f t="shared" si="30"/>
        <v>1.09158</v>
      </c>
      <c r="L62" s="81"/>
      <c r="M62" s="87">
        <f>$M$43</f>
        <v>0.23571</v>
      </c>
      <c r="N62" s="88">
        <f>$N$43</f>
        <v>13.154590000000001</v>
      </c>
      <c r="O62" s="82"/>
      <c r="P62" s="87">
        <f>$P$9</f>
        <v>11.48405</v>
      </c>
      <c r="Q62" s="88">
        <f t="shared" si="31"/>
        <v>2.3999999999999998E-3</v>
      </c>
      <c r="R62" s="83">
        <f t="shared" si="15"/>
        <v>30.080310000000001</v>
      </c>
      <c r="S62" s="84">
        <f t="shared" si="18"/>
        <v>36793.929062399999</v>
      </c>
      <c r="T62" s="84">
        <f t="shared" si="19"/>
        <v>624.43102080000006</v>
      </c>
      <c r="U62" s="84">
        <f t="shared" si="20"/>
        <v>9933.2033472000003</v>
      </c>
      <c r="V62" s="84">
        <f t="shared" si="21"/>
        <v>0</v>
      </c>
      <c r="W62" s="84">
        <f t="shared" si="22"/>
        <v>2144.9232864000001</v>
      </c>
      <c r="X62" s="84">
        <f t="shared" si="23"/>
        <v>119704.6642656</v>
      </c>
      <c r="Y62" s="84">
        <f t="shared" si="24"/>
        <v>0</v>
      </c>
      <c r="Z62" s="84">
        <f t="shared" si="25"/>
        <v>104503.017552</v>
      </c>
      <c r="AA62" s="84">
        <f t="shared" si="26"/>
        <v>21.839615999999999</v>
      </c>
      <c r="AB62" s="84">
        <f t="shared" si="27"/>
        <v>273726.00815040001</v>
      </c>
      <c r="AD62" s="86"/>
      <c r="AE62" s="86"/>
      <c r="AG62" s="86"/>
    </row>
    <row r="63" spans="1:33" s="85" customFormat="1" x14ac:dyDescent="0.2">
      <c r="A63" s="79">
        <v>251</v>
      </c>
      <c r="B63" s="79">
        <v>252</v>
      </c>
      <c r="C63" s="79" t="s">
        <v>175</v>
      </c>
      <c r="D63" s="79" t="s">
        <v>76</v>
      </c>
      <c r="E63" s="80" t="s">
        <v>179</v>
      </c>
      <c r="F63" s="96" t="s">
        <v>18</v>
      </c>
      <c r="G63" s="96" t="s">
        <v>18</v>
      </c>
      <c r="H63" s="152">
        <v>0</v>
      </c>
      <c r="I63" s="87">
        <f t="shared" si="28"/>
        <v>4.0433599999999998</v>
      </c>
      <c r="J63" s="88">
        <f t="shared" si="29"/>
        <v>6.862E-2</v>
      </c>
      <c r="K63" s="87">
        <f t="shared" si="30"/>
        <v>1.09158</v>
      </c>
      <c r="L63" s="81"/>
      <c r="M63" s="87">
        <f>$M$43</f>
        <v>0.23571</v>
      </c>
      <c r="N63" s="88">
        <f>$N$48</f>
        <v>3.0037500000000001</v>
      </c>
      <c r="O63" s="82"/>
      <c r="P63" s="87">
        <f>$P$9</f>
        <v>11.48405</v>
      </c>
      <c r="Q63" s="88">
        <f t="shared" si="31"/>
        <v>2.3999999999999998E-3</v>
      </c>
      <c r="R63" s="83">
        <f t="shared" si="15"/>
        <v>19.929470000000002</v>
      </c>
      <c r="S63" s="84">
        <f t="shared" si="18"/>
        <v>0</v>
      </c>
      <c r="T63" s="84">
        <f t="shared" si="19"/>
        <v>0</v>
      </c>
      <c r="U63" s="84">
        <f t="shared" si="20"/>
        <v>0</v>
      </c>
      <c r="V63" s="84">
        <f t="shared" si="21"/>
        <v>0</v>
      </c>
      <c r="W63" s="84">
        <f t="shared" si="22"/>
        <v>0</v>
      </c>
      <c r="X63" s="84">
        <f t="shared" si="23"/>
        <v>0</v>
      </c>
      <c r="Y63" s="84">
        <f t="shared" si="24"/>
        <v>0</v>
      </c>
      <c r="Z63" s="84">
        <f t="shared" si="25"/>
        <v>0</v>
      </c>
      <c r="AA63" s="84">
        <f t="shared" si="26"/>
        <v>0</v>
      </c>
      <c r="AB63" s="84">
        <f t="shared" si="27"/>
        <v>0</v>
      </c>
      <c r="AD63" s="86"/>
      <c r="AE63" s="86"/>
      <c r="AG63" s="86"/>
    </row>
    <row r="64" spans="1:33" s="85" customFormat="1" x14ac:dyDescent="0.2">
      <c r="A64" s="79">
        <v>255</v>
      </c>
      <c r="B64" s="79">
        <v>256</v>
      </c>
      <c r="C64" s="79" t="s">
        <v>176</v>
      </c>
      <c r="D64" s="79" t="s">
        <v>76</v>
      </c>
      <c r="E64" s="80" t="s">
        <v>180</v>
      </c>
      <c r="F64" s="96" t="s">
        <v>18</v>
      </c>
      <c r="G64" s="96" t="s">
        <v>18</v>
      </c>
      <c r="H64" s="152">
        <v>0</v>
      </c>
      <c r="I64" s="87">
        <f t="shared" si="28"/>
        <v>4.0433599999999998</v>
      </c>
      <c r="J64" s="88">
        <f t="shared" si="29"/>
        <v>6.862E-2</v>
      </c>
      <c r="K64" s="87">
        <f t="shared" si="30"/>
        <v>1.09158</v>
      </c>
      <c r="L64" s="81"/>
      <c r="M64" s="87">
        <f>$M$43</f>
        <v>0.23571</v>
      </c>
      <c r="N64" s="88">
        <f>$N$43</f>
        <v>13.154590000000001</v>
      </c>
      <c r="O64" s="82"/>
      <c r="P64" s="87">
        <f>$P$9</f>
        <v>11.48405</v>
      </c>
      <c r="Q64" s="88">
        <f t="shared" si="31"/>
        <v>2.3999999999999998E-3</v>
      </c>
      <c r="R64" s="83">
        <f t="shared" si="15"/>
        <v>30.080310000000001</v>
      </c>
      <c r="S64" s="84">
        <f t="shared" si="18"/>
        <v>0</v>
      </c>
      <c r="T64" s="84">
        <f t="shared" si="19"/>
        <v>0</v>
      </c>
      <c r="U64" s="84">
        <f t="shared" si="20"/>
        <v>0</v>
      </c>
      <c r="V64" s="84">
        <f t="shared" si="21"/>
        <v>0</v>
      </c>
      <c r="W64" s="84">
        <f t="shared" si="22"/>
        <v>0</v>
      </c>
      <c r="X64" s="84">
        <f t="shared" si="23"/>
        <v>0</v>
      </c>
      <c r="Y64" s="84">
        <f t="shared" si="24"/>
        <v>0</v>
      </c>
      <c r="Z64" s="84">
        <f t="shared" si="25"/>
        <v>0</v>
      </c>
      <c r="AA64" s="84">
        <f t="shared" si="26"/>
        <v>0</v>
      </c>
      <c r="AB64" s="84">
        <f t="shared" si="27"/>
        <v>0</v>
      </c>
      <c r="AD64" s="86"/>
      <c r="AE64" s="86"/>
      <c r="AG64" s="86"/>
    </row>
    <row r="65" spans="1:33" s="85" customFormat="1" x14ac:dyDescent="0.2">
      <c r="A65" s="79">
        <v>257</v>
      </c>
      <c r="B65" s="79">
        <v>258</v>
      </c>
      <c r="C65" s="79" t="s">
        <v>136</v>
      </c>
      <c r="D65" s="79" t="s">
        <v>79</v>
      </c>
      <c r="E65" s="80" t="s">
        <v>161</v>
      </c>
      <c r="F65" s="96" t="s">
        <v>17</v>
      </c>
      <c r="G65" s="96" t="s">
        <v>18</v>
      </c>
      <c r="H65" s="152">
        <v>0</v>
      </c>
      <c r="I65" s="87">
        <f t="shared" si="28"/>
        <v>4.0433599999999998</v>
      </c>
      <c r="J65" s="88">
        <f t="shared" si="29"/>
        <v>6.862E-2</v>
      </c>
      <c r="K65" s="87">
        <f t="shared" si="30"/>
        <v>1.09158</v>
      </c>
      <c r="L65" s="87">
        <f t="shared" ref="L65:L72" si="33">$L$9</f>
        <v>0.27378999999999998</v>
      </c>
      <c r="M65" s="81"/>
      <c r="N65" s="88">
        <f>$N$10</f>
        <v>3.0037500000000001</v>
      </c>
      <c r="O65" s="82"/>
      <c r="P65" s="87">
        <f>$P$9</f>
        <v>11.48405</v>
      </c>
      <c r="Q65" s="88">
        <f t="shared" si="31"/>
        <v>2.3999999999999998E-3</v>
      </c>
      <c r="R65" s="83">
        <f t="shared" si="15"/>
        <v>19.967550000000003</v>
      </c>
      <c r="S65" s="84">
        <f t="shared" si="18"/>
        <v>0</v>
      </c>
      <c r="T65" s="84">
        <f t="shared" si="19"/>
        <v>0</v>
      </c>
      <c r="U65" s="84">
        <f t="shared" si="20"/>
        <v>0</v>
      </c>
      <c r="V65" s="84">
        <f t="shared" si="21"/>
        <v>0</v>
      </c>
      <c r="W65" s="84">
        <f t="shared" si="22"/>
        <v>0</v>
      </c>
      <c r="X65" s="84">
        <f t="shared" si="23"/>
        <v>0</v>
      </c>
      <c r="Y65" s="84">
        <f t="shared" si="24"/>
        <v>0</v>
      </c>
      <c r="Z65" s="84">
        <f t="shared" si="25"/>
        <v>0</v>
      </c>
      <c r="AA65" s="84">
        <f t="shared" si="26"/>
        <v>0</v>
      </c>
      <c r="AB65" s="84">
        <f t="shared" si="27"/>
        <v>0</v>
      </c>
      <c r="AD65" s="86"/>
      <c r="AE65" s="86"/>
      <c r="AG65" s="86"/>
    </row>
    <row r="66" spans="1:33" s="85" customFormat="1" x14ac:dyDescent="0.2">
      <c r="A66" s="79">
        <v>259</v>
      </c>
      <c r="B66" s="79">
        <v>260</v>
      </c>
      <c r="C66" s="79" t="s">
        <v>171</v>
      </c>
      <c r="D66" s="79" t="s">
        <v>85</v>
      </c>
      <c r="E66" s="80" t="s">
        <v>162</v>
      </c>
      <c r="F66" s="96" t="s">
        <v>20</v>
      </c>
      <c r="G66" s="96" t="s">
        <v>16</v>
      </c>
      <c r="H66" s="152">
        <v>1046512</v>
      </c>
      <c r="I66" s="87">
        <f t="shared" si="28"/>
        <v>4.0433599999999998</v>
      </c>
      <c r="J66" s="88">
        <f t="shared" si="29"/>
        <v>6.862E-2</v>
      </c>
      <c r="K66" s="87">
        <f t="shared" si="30"/>
        <v>1.09158</v>
      </c>
      <c r="L66" s="87">
        <f t="shared" si="33"/>
        <v>0.27378999999999998</v>
      </c>
      <c r="M66" s="81"/>
      <c r="N66" s="88">
        <f>$N$16</f>
        <v>9.6111199999999997</v>
      </c>
      <c r="O66" s="88">
        <f>$O$16</f>
        <v>0.11241</v>
      </c>
      <c r="P66" s="91">
        <f t="shared" ref="P66:P70" si="34">$P$11</f>
        <v>12.711349999999999</v>
      </c>
      <c r="Q66" s="88">
        <f t="shared" si="31"/>
        <v>2.3999999999999998E-3</v>
      </c>
      <c r="R66" s="83">
        <f t="shared" si="15"/>
        <v>27.914630000000002</v>
      </c>
      <c r="S66" s="84">
        <f t="shared" si="18"/>
        <v>4231.4247603199992</v>
      </c>
      <c r="T66" s="84">
        <f t="shared" si="19"/>
        <v>71.811653440000001</v>
      </c>
      <c r="U66" s="84">
        <f t="shared" si="20"/>
        <v>1142.3515689599999</v>
      </c>
      <c r="V66" s="84">
        <f t="shared" si="21"/>
        <v>286.52452047999998</v>
      </c>
      <c r="W66" s="84">
        <f t="shared" si="22"/>
        <v>0</v>
      </c>
      <c r="X66" s="84">
        <f t="shared" si="23"/>
        <v>10058.152413439999</v>
      </c>
      <c r="Y66" s="84">
        <f t="shared" si="24"/>
        <v>117.63841391999999</v>
      </c>
      <c r="Z66" s="84">
        <f t="shared" si="25"/>
        <v>13302.580311199999</v>
      </c>
      <c r="AA66" s="84">
        <f t="shared" si="26"/>
        <v>2.5116287999999996</v>
      </c>
      <c r="AB66" s="84">
        <f t="shared" si="27"/>
        <v>29212.995270559994</v>
      </c>
      <c r="AD66" s="86"/>
      <c r="AE66" s="86"/>
      <c r="AG66" s="86"/>
    </row>
    <row r="67" spans="1:33" s="85" customFormat="1" x14ac:dyDescent="0.2">
      <c r="A67" s="79">
        <v>261</v>
      </c>
      <c r="B67" s="79">
        <v>262</v>
      </c>
      <c r="C67" s="79" t="s">
        <v>172</v>
      </c>
      <c r="D67" s="79" t="s">
        <v>86</v>
      </c>
      <c r="E67" s="80" t="s">
        <v>170</v>
      </c>
      <c r="F67" s="96" t="s">
        <v>20</v>
      </c>
      <c r="G67" s="96" t="s">
        <v>16</v>
      </c>
      <c r="H67" s="152">
        <v>0</v>
      </c>
      <c r="I67" s="87">
        <f t="shared" si="28"/>
        <v>4.0433599999999998</v>
      </c>
      <c r="J67" s="88">
        <f t="shared" si="29"/>
        <v>6.862E-2</v>
      </c>
      <c r="K67" s="87">
        <f t="shared" si="30"/>
        <v>1.09158</v>
      </c>
      <c r="L67" s="87">
        <f t="shared" si="33"/>
        <v>0.27378999999999998</v>
      </c>
      <c r="M67" s="81"/>
      <c r="N67" s="88">
        <f>$N$17</f>
        <v>3.0037500000000001</v>
      </c>
      <c r="O67" s="88">
        <f>$O$16</f>
        <v>0.11241</v>
      </c>
      <c r="P67" s="91">
        <f t="shared" si="34"/>
        <v>12.711349999999999</v>
      </c>
      <c r="Q67" s="88">
        <f t="shared" si="31"/>
        <v>2.3999999999999998E-3</v>
      </c>
      <c r="R67" s="83">
        <f t="shared" si="15"/>
        <v>21.307259999999999</v>
      </c>
      <c r="S67" s="84">
        <f t="shared" ref="S67:S82" si="35">$H67/1000*I67</f>
        <v>0</v>
      </c>
      <c r="T67" s="84">
        <f t="shared" ref="T67:T82" si="36">$H67/1000*J67</f>
        <v>0</v>
      </c>
      <c r="U67" s="84">
        <f t="shared" ref="U67:U82" si="37">$H67/1000*K67</f>
        <v>0</v>
      </c>
      <c r="V67" s="84">
        <f t="shared" ref="V67:V82" si="38">$H67/1000*L67</f>
        <v>0</v>
      </c>
      <c r="W67" s="84">
        <f t="shared" ref="W67:W87" si="39">$H67/1000*M67</f>
        <v>0</v>
      </c>
      <c r="X67" s="84">
        <f t="shared" ref="X67:X87" si="40">$H67/1000*N67</f>
        <v>0</v>
      </c>
      <c r="Y67" s="84">
        <f t="shared" ref="Y67:Y87" si="41">$H67/1000*O67</f>
        <v>0</v>
      </c>
      <c r="Z67" s="84">
        <f t="shared" ref="Z67:Z82" si="42">$H67/1000*P67</f>
        <v>0</v>
      </c>
      <c r="AA67" s="84">
        <f t="shared" ref="AA67:AA82" si="43">$H67/1000*Q67</f>
        <v>0</v>
      </c>
      <c r="AB67" s="84">
        <f t="shared" ref="AB67:AB82" si="44">SUM(S67:AA67)</f>
        <v>0</v>
      </c>
      <c r="AD67" s="86"/>
      <c r="AE67" s="86"/>
      <c r="AG67" s="86"/>
    </row>
    <row r="68" spans="1:33" s="85" customFormat="1" x14ac:dyDescent="0.2">
      <c r="A68" s="79">
        <v>264</v>
      </c>
      <c r="B68" s="79">
        <v>265</v>
      </c>
      <c r="C68" s="79" t="s">
        <v>173</v>
      </c>
      <c r="D68" s="79" t="s">
        <v>75</v>
      </c>
      <c r="E68" s="80" t="s">
        <v>174</v>
      </c>
      <c r="F68" s="79" t="s">
        <v>15</v>
      </c>
      <c r="G68" s="79" t="s">
        <v>16</v>
      </c>
      <c r="H68" s="152">
        <v>3420165</v>
      </c>
      <c r="I68" s="87">
        <f t="shared" si="28"/>
        <v>4.0433599999999998</v>
      </c>
      <c r="J68" s="88">
        <f t="shared" si="29"/>
        <v>6.862E-2</v>
      </c>
      <c r="K68" s="87">
        <f t="shared" si="30"/>
        <v>1.09158</v>
      </c>
      <c r="L68" s="87">
        <f t="shared" si="33"/>
        <v>0.27378999999999998</v>
      </c>
      <c r="M68" s="81"/>
      <c r="N68" s="88">
        <f>$N$15</f>
        <v>12.1921</v>
      </c>
      <c r="O68" s="82"/>
      <c r="P68" s="90">
        <f>$P$11</f>
        <v>12.711349999999999</v>
      </c>
      <c r="Q68" s="88">
        <f t="shared" ref="Q68:Q92" si="45">$Q$9</f>
        <v>2.3999999999999998E-3</v>
      </c>
      <c r="R68" s="83">
        <f t="shared" ref="R68:R87" si="46">SUM(I68:Q68)</f>
        <v>30.383199999999999</v>
      </c>
      <c r="S68" s="84">
        <f t="shared" si="35"/>
        <v>13828.9583544</v>
      </c>
      <c r="T68" s="84">
        <f t="shared" si="36"/>
        <v>234.69172230000001</v>
      </c>
      <c r="U68" s="84">
        <f t="shared" si="37"/>
        <v>3733.3837106999999</v>
      </c>
      <c r="V68" s="84">
        <f t="shared" si="38"/>
        <v>936.40697534999993</v>
      </c>
      <c r="W68" s="84">
        <f t="shared" si="39"/>
        <v>0</v>
      </c>
      <c r="X68" s="84">
        <f t="shared" si="40"/>
        <v>41698.993696500002</v>
      </c>
      <c r="Y68" s="84">
        <f t="shared" si="41"/>
        <v>0</v>
      </c>
      <c r="Z68" s="84">
        <f t="shared" si="42"/>
        <v>43474.914372749998</v>
      </c>
      <c r="AA68" s="84">
        <f t="shared" si="43"/>
        <v>8.2083959999999987</v>
      </c>
      <c r="AB68" s="84">
        <f t="shared" si="44"/>
        <v>103915.55722799999</v>
      </c>
      <c r="AD68" s="86"/>
      <c r="AE68" s="86"/>
      <c r="AG68" s="86"/>
    </row>
    <row r="69" spans="1:33" s="85" customFormat="1" x14ac:dyDescent="0.2">
      <c r="A69" s="97">
        <v>266</v>
      </c>
      <c r="B69" s="98">
        <v>267</v>
      </c>
      <c r="C69" s="99" t="s">
        <v>183</v>
      </c>
      <c r="D69" s="97" t="s">
        <v>84</v>
      </c>
      <c r="E69" s="100" t="s">
        <v>187</v>
      </c>
      <c r="F69" s="101" t="s">
        <v>21</v>
      </c>
      <c r="G69" s="96" t="s">
        <v>16</v>
      </c>
      <c r="H69" s="152">
        <v>0</v>
      </c>
      <c r="I69" s="87">
        <f t="shared" si="28"/>
        <v>4.0433599999999998</v>
      </c>
      <c r="J69" s="88">
        <f t="shared" si="29"/>
        <v>6.862E-2</v>
      </c>
      <c r="K69" s="87">
        <f t="shared" si="30"/>
        <v>1.09158</v>
      </c>
      <c r="L69" s="87">
        <f t="shared" si="33"/>
        <v>0.27378999999999998</v>
      </c>
      <c r="M69" s="81"/>
      <c r="N69" s="88">
        <f>$N$21</f>
        <v>3.0037500000000001</v>
      </c>
      <c r="O69" s="82"/>
      <c r="P69" s="90">
        <f t="shared" si="34"/>
        <v>12.711349999999999</v>
      </c>
      <c r="Q69" s="88">
        <f t="shared" si="45"/>
        <v>2.3999999999999998E-3</v>
      </c>
      <c r="R69" s="83">
        <f t="shared" si="46"/>
        <v>21.194850000000002</v>
      </c>
      <c r="S69" s="84">
        <f t="shared" si="35"/>
        <v>0</v>
      </c>
      <c r="T69" s="84">
        <f t="shared" si="36"/>
        <v>0</v>
      </c>
      <c r="U69" s="84">
        <f t="shared" si="37"/>
        <v>0</v>
      </c>
      <c r="V69" s="84">
        <f t="shared" si="38"/>
        <v>0</v>
      </c>
      <c r="W69" s="84">
        <f t="shared" si="39"/>
        <v>0</v>
      </c>
      <c r="X69" s="84">
        <f t="shared" si="40"/>
        <v>0</v>
      </c>
      <c r="Y69" s="84">
        <f t="shared" si="41"/>
        <v>0</v>
      </c>
      <c r="Z69" s="84">
        <f t="shared" si="42"/>
        <v>0</v>
      </c>
      <c r="AA69" s="84">
        <f t="shared" si="43"/>
        <v>0</v>
      </c>
      <c r="AB69" s="84">
        <f t="shared" si="44"/>
        <v>0</v>
      </c>
      <c r="AD69" s="86"/>
      <c r="AE69" s="86"/>
      <c r="AG69" s="86"/>
    </row>
    <row r="70" spans="1:33" s="85" customFormat="1" x14ac:dyDescent="0.2">
      <c r="A70" s="97">
        <v>268</v>
      </c>
      <c r="B70" s="98">
        <v>269</v>
      </c>
      <c r="C70" s="99" t="s">
        <v>184</v>
      </c>
      <c r="D70" s="97" t="s">
        <v>75</v>
      </c>
      <c r="E70" s="100" t="s">
        <v>188</v>
      </c>
      <c r="F70" s="79" t="s">
        <v>15</v>
      </c>
      <c r="G70" s="96" t="s">
        <v>16</v>
      </c>
      <c r="H70" s="152">
        <v>23353437</v>
      </c>
      <c r="I70" s="87">
        <f t="shared" si="28"/>
        <v>4.0433599999999998</v>
      </c>
      <c r="J70" s="88">
        <f t="shared" si="29"/>
        <v>6.862E-2</v>
      </c>
      <c r="K70" s="87">
        <f t="shared" si="30"/>
        <v>1.09158</v>
      </c>
      <c r="L70" s="87">
        <f t="shared" si="33"/>
        <v>0.27378999999999998</v>
      </c>
      <c r="M70" s="81"/>
      <c r="N70" s="88">
        <f>$N$15</f>
        <v>12.1921</v>
      </c>
      <c r="O70" s="82"/>
      <c r="P70" s="90">
        <f t="shared" si="34"/>
        <v>12.711349999999999</v>
      </c>
      <c r="Q70" s="88">
        <f t="shared" si="45"/>
        <v>2.3999999999999998E-3</v>
      </c>
      <c r="R70" s="83">
        <f>SUM(I70:Q70)</f>
        <v>30.383199999999999</v>
      </c>
      <c r="S70" s="84">
        <f t="shared" si="35"/>
        <v>94426.353028320009</v>
      </c>
      <c r="T70" s="84">
        <f t="shared" si="36"/>
        <v>1602.5128469400001</v>
      </c>
      <c r="U70" s="84">
        <f t="shared" si="37"/>
        <v>25492.144760460003</v>
      </c>
      <c r="V70" s="84">
        <f t="shared" si="38"/>
        <v>6393.9375162300003</v>
      </c>
      <c r="W70" s="84">
        <f t="shared" si="39"/>
        <v>0</v>
      </c>
      <c r="X70" s="84">
        <f t="shared" si="40"/>
        <v>284727.43924770004</v>
      </c>
      <c r="Y70" s="84">
        <f t="shared" si="41"/>
        <v>0</v>
      </c>
      <c r="Z70" s="84">
        <f t="shared" si="42"/>
        <v>296853.71140994999</v>
      </c>
      <c r="AA70" s="84">
        <f t="shared" si="43"/>
        <v>56.048248799999996</v>
      </c>
      <c r="AB70" s="84">
        <f t="shared" si="44"/>
        <v>709552.14705840009</v>
      </c>
      <c r="AD70" s="86"/>
      <c r="AE70" s="86"/>
      <c r="AG70" s="86"/>
    </row>
    <row r="71" spans="1:33" s="85" customFormat="1" x14ac:dyDescent="0.2">
      <c r="A71" s="97">
        <v>270</v>
      </c>
      <c r="B71" s="98">
        <v>271</v>
      </c>
      <c r="C71" s="99" t="s">
        <v>185</v>
      </c>
      <c r="D71" s="97" t="s">
        <v>87</v>
      </c>
      <c r="E71" s="100" t="s">
        <v>208</v>
      </c>
      <c r="F71" s="79" t="s">
        <v>15</v>
      </c>
      <c r="G71" s="96" t="s">
        <v>16</v>
      </c>
      <c r="H71" s="152">
        <v>0</v>
      </c>
      <c r="I71" s="87">
        <f t="shared" si="28"/>
        <v>4.0433599999999998</v>
      </c>
      <c r="J71" s="88">
        <f t="shared" si="29"/>
        <v>6.862E-2</v>
      </c>
      <c r="K71" s="87">
        <f t="shared" si="30"/>
        <v>1.09158</v>
      </c>
      <c r="L71" s="87">
        <f t="shared" si="33"/>
        <v>0.27378999999999998</v>
      </c>
      <c r="M71" s="81"/>
      <c r="N71" s="154">
        <v>3.0037500000000001</v>
      </c>
      <c r="O71" s="82"/>
      <c r="P71" s="90">
        <f>$P$11</f>
        <v>12.711349999999999</v>
      </c>
      <c r="Q71" s="88">
        <f t="shared" si="45"/>
        <v>2.3999999999999998E-3</v>
      </c>
      <c r="R71" s="83">
        <f t="shared" si="46"/>
        <v>21.194850000000002</v>
      </c>
      <c r="S71" s="84">
        <f t="shared" si="35"/>
        <v>0</v>
      </c>
      <c r="T71" s="84">
        <f t="shared" si="36"/>
        <v>0</v>
      </c>
      <c r="U71" s="84">
        <f t="shared" si="37"/>
        <v>0</v>
      </c>
      <c r="V71" s="84">
        <f t="shared" si="38"/>
        <v>0</v>
      </c>
      <c r="W71" s="84">
        <f t="shared" si="39"/>
        <v>0</v>
      </c>
      <c r="X71" s="84">
        <f t="shared" si="40"/>
        <v>0</v>
      </c>
      <c r="Y71" s="84">
        <f t="shared" si="41"/>
        <v>0</v>
      </c>
      <c r="Z71" s="84">
        <f t="shared" si="42"/>
        <v>0</v>
      </c>
      <c r="AA71" s="84">
        <f t="shared" si="43"/>
        <v>0</v>
      </c>
      <c r="AB71" s="84">
        <f t="shared" si="44"/>
        <v>0</v>
      </c>
      <c r="AD71" s="86"/>
      <c r="AE71" s="86"/>
      <c r="AG71" s="86"/>
    </row>
    <row r="72" spans="1:33" s="85" customFormat="1" x14ac:dyDescent="0.2">
      <c r="A72" s="97">
        <v>272</v>
      </c>
      <c r="B72" s="98">
        <v>273</v>
      </c>
      <c r="C72" s="99" t="s">
        <v>186</v>
      </c>
      <c r="D72" s="97" t="s">
        <v>74</v>
      </c>
      <c r="E72" s="100" t="s">
        <v>208</v>
      </c>
      <c r="F72" s="79" t="s">
        <v>15</v>
      </c>
      <c r="G72" s="96" t="s">
        <v>18</v>
      </c>
      <c r="H72" s="152">
        <v>0</v>
      </c>
      <c r="I72" s="87">
        <f t="shared" si="28"/>
        <v>4.0433599999999998</v>
      </c>
      <c r="J72" s="88">
        <f t="shared" si="29"/>
        <v>6.862E-2</v>
      </c>
      <c r="K72" s="87">
        <f t="shared" si="30"/>
        <v>1.09158</v>
      </c>
      <c r="L72" s="87">
        <f t="shared" si="33"/>
        <v>0.27378999999999998</v>
      </c>
      <c r="M72" s="81"/>
      <c r="N72" s="88">
        <f>$N$15</f>
        <v>12.1921</v>
      </c>
      <c r="O72" s="82"/>
      <c r="P72" s="87">
        <f>$P$9</f>
        <v>11.48405</v>
      </c>
      <c r="Q72" s="88">
        <f t="shared" si="45"/>
        <v>2.3999999999999998E-3</v>
      </c>
      <c r="R72" s="83">
        <f t="shared" si="46"/>
        <v>29.155899999999999</v>
      </c>
      <c r="S72" s="84">
        <f t="shared" si="35"/>
        <v>0</v>
      </c>
      <c r="T72" s="84">
        <f t="shared" si="36"/>
        <v>0</v>
      </c>
      <c r="U72" s="84">
        <f t="shared" si="37"/>
        <v>0</v>
      </c>
      <c r="V72" s="84">
        <f t="shared" si="38"/>
        <v>0</v>
      </c>
      <c r="W72" s="84">
        <f t="shared" si="39"/>
        <v>0</v>
      </c>
      <c r="X72" s="84">
        <f t="shared" si="40"/>
        <v>0</v>
      </c>
      <c r="Y72" s="84">
        <f t="shared" si="41"/>
        <v>0</v>
      </c>
      <c r="Z72" s="84">
        <f t="shared" si="42"/>
        <v>0</v>
      </c>
      <c r="AA72" s="84">
        <f t="shared" si="43"/>
        <v>0</v>
      </c>
      <c r="AB72" s="84">
        <f t="shared" si="44"/>
        <v>0</v>
      </c>
      <c r="AD72" s="86"/>
      <c r="AE72" s="86"/>
      <c r="AG72" s="86"/>
    </row>
    <row r="73" spans="1:33" s="109" customFormat="1" x14ac:dyDescent="0.2">
      <c r="A73" s="93">
        <v>279</v>
      </c>
      <c r="B73" s="93">
        <v>280</v>
      </c>
      <c r="C73" s="93" t="s">
        <v>189</v>
      </c>
      <c r="D73" s="102" t="s">
        <v>76</v>
      </c>
      <c r="E73" s="103" t="s">
        <v>201</v>
      </c>
      <c r="F73" s="104" t="s">
        <v>18</v>
      </c>
      <c r="G73" s="104" t="s">
        <v>18</v>
      </c>
      <c r="H73" s="125"/>
      <c r="I73" s="126">
        <f t="shared" ref="I73:I92" si="47">$I$9</f>
        <v>4.0433599999999998</v>
      </c>
      <c r="J73" s="127">
        <f t="shared" ref="J73:J92" si="48">$J$9</f>
        <v>6.862E-2</v>
      </c>
      <c r="K73" s="126">
        <f t="shared" ref="K73:K92" si="49">$K$9</f>
        <v>1.09158</v>
      </c>
      <c r="L73" s="128"/>
      <c r="M73" s="126">
        <f>$M$43</f>
        <v>0.23571</v>
      </c>
      <c r="N73" s="127">
        <f>$N$43</f>
        <v>13.154590000000001</v>
      </c>
      <c r="O73" s="133"/>
      <c r="P73" s="126">
        <f>$P$9</f>
        <v>11.48405</v>
      </c>
      <c r="Q73" s="127">
        <f t="shared" si="45"/>
        <v>2.3999999999999998E-3</v>
      </c>
      <c r="R73" s="130">
        <f t="shared" si="46"/>
        <v>30.080310000000001</v>
      </c>
      <c r="S73" s="131">
        <f t="shared" si="35"/>
        <v>0</v>
      </c>
      <c r="T73" s="131">
        <f t="shared" si="36"/>
        <v>0</v>
      </c>
      <c r="U73" s="131">
        <f t="shared" si="37"/>
        <v>0</v>
      </c>
      <c r="V73" s="131">
        <f t="shared" si="38"/>
        <v>0</v>
      </c>
      <c r="W73" s="131">
        <f t="shared" si="39"/>
        <v>0</v>
      </c>
      <c r="X73" s="131">
        <f t="shared" si="40"/>
        <v>0</v>
      </c>
      <c r="Y73" s="131">
        <f t="shared" si="41"/>
        <v>0</v>
      </c>
      <c r="Z73" s="131">
        <f t="shared" si="42"/>
        <v>0</v>
      </c>
      <c r="AA73" s="131">
        <f t="shared" si="43"/>
        <v>0</v>
      </c>
      <c r="AB73" s="131">
        <f t="shared" si="44"/>
        <v>0</v>
      </c>
      <c r="AC73" s="134" t="s">
        <v>305</v>
      </c>
      <c r="AD73" s="132"/>
      <c r="AE73" s="132"/>
      <c r="AG73" s="132"/>
    </row>
    <row r="74" spans="1:33" s="85" customFormat="1" x14ac:dyDescent="0.2">
      <c r="A74" s="97">
        <v>281</v>
      </c>
      <c r="B74" s="98">
        <v>282</v>
      </c>
      <c r="C74" s="105" t="s">
        <v>190</v>
      </c>
      <c r="D74" s="105" t="s">
        <v>85</v>
      </c>
      <c r="E74" s="106" t="s">
        <v>191</v>
      </c>
      <c r="F74" s="96" t="s">
        <v>20</v>
      </c>
      <c r="G74" s="96" t="s">
        <v>16</v>
      </c>
      <c r="H74" s="152">
        <v>18750777</v>
      </c>
      <c r="I74" s="87">
        <f t="shared" si="47"/>
        <v>4.0433599999999998</v>
      </c>
      <c r="J74" s="88">
        <f t="shared" si="48"/>
        <v>6.862E-2</v>
      </c>
      <c r="K74" s="87">
        <f t="shared" si="49"/>
        <v>1.09158</v>
      </c>
      <c r="L74" s="87">
        <f t="shared" ref="L74:L85" si="50">$L$9</f>
        <v>0.27378999999999998</v>
      </c>
      <c r="M74" s="81"/>
      <c r="N74" s="88">
        <f>$N$16</f>
        <v>9.6111199999999997</v>
      </c>
      <c r="O74" s="88">
        <f>$O$16</f>
        <v>0.11241</v>
      </c>
      <c r="P74" s="90">
        <f>$P$11</f>
        <v>12.711349999999999</v>
      </c>
      <c r="Q74" s="88">
        <f t="shared" si="45"/>
        <v>2.3999999999999998E-3</v>
      </c>
      <c r="R74" s="83">
        <f t="shared" si="46"/>
        <v>27.914630000000002</v>
      </c>
      <c r="S74" s="84">
        <f t="shared" si="35"/>
        <v>75816.141690719989</v>
      </c>
      <c r="T74" s="84">
        <f t="shared" si="36"/>
        <v>1286.6783177399998</v>
      </c>
      <c r="U74" s="84">
        <f t="shared" si="37"/>
        <v>20467.973157659999</v>
      </c>
      <c r="V74" s="84">
        <f t="shared" si="38"/>
        <v>5133.7752348299991</v>
      </c>
      <c r="W74" s="84">
        <f t="shared" si="39"/>
        <v>0</v>
      </c>
      <c r="X74" s="84">
        <f t="shared" si="40"/>
        <v>180215.96784023999</v>
      </c>
      <c r="Y74" s="84">
        <f t="shared" si="41"/>
        <v>2107.7748425699997</v>
      </c>
      <c r="Z74" s="84">
        <f t="shared" si="42"/>
        <v>238347.68921894996</v>
      </c>
      <c r="AA74" s="84">
        <f t="shared" si="43"/>
        <v>45.001864799999993</v>
      </c>
      <c r="AB74" s="84">
        <f t="shared" si="44"/>
        <v>523421.00216750999</v>
      </c>
      <c r="AD74" s="86"/>
      <c r="AE74" s="86"/>
      <c r="AG74" s="86"/>
    </row>
    <row r="75" spans="1:33" s="85" customFormat="1" x14ac:dyDescent="0.2">
      <c r="A75" s="105">
        <v>283</v>
      </c>
      <c r="B75" s="98">
        <v>284</v>
      </c>
      <c r="C75" s="105" t="s">
        <v>192</v>
      </c>
      <c r="D75" s="105" t="s">
        <v>86</v>
      </c>
      <c r="E75" s="106" t="s">
        <v>193</v>
      </c>
      <c r="F75" s="96" t="s">
        <v>20</v>
      </c>
      <c r="G75" s="96" t="s">
        <v>16</v>
      </c>
      <c r="H75" s="152">
        <v>0</v>
      </c>
      <c r="I75" s="87">
        <f t="shared" si="47"/>
        <v>4.0433599999999998</v>
      </c>
      <c r="J75" s="88">
        <f t="shared" si="48"/>
        <v>6.862E-2</v>
      </c>
      <c r="K75" s="87">
        <f t="shared" si="49"/>
        <v>1.09158</v>
      </c>
      <c r="L75" s="87">
        <f t="shared" si="50"/>
        <v>0.27378999999999998</v>
      </c>
      <c r="M75" s="81"/>
      <c r="N75" s="88">
        <f>$N$17</f>
        <v>3.0037500000000001</v>
      </c>
      <c r="O75" s="88">
        <f>$O$16</f>
        <v>0.11241</v>
      </c>
      <c r="P75" s="90">
        <f>$P$11</f>
        <v>12.711349999999999</v>
      </c>
      <c r="Q75" s="88">
        <f t="shared" si="45"/>
        <v>2.3999999999999998E-3</v>
      </c>
      <c r="R75" s="83">
        <f t="shared" si="46"/>
        <v>21.307259999999999</v>
      </c>
      <c r="S75" s="84">
        <f t="shared" si="35"/>
        <v>0</v>
      </c>
      <c r="T75" s="84">
        <f t="shared" si="36"/>
        <v>0</v>
      </c>
      <c r="U75" s="84">
        <f t="shared" si="37"/>
        <v>0</v>
      </c>
      <c r="V75" s="84">
        <f t="shared" si="38"/>
        <v>0</v>
      </c>
      <c r="W75" s="84">
        <f t="shared" si="39"/>
        <v>0</v>
      </c>
      <c r="X75" s="84">
        <f t="shared" si="40"/>
        <v>0</v>
      </c>
      <c r="Y75" s="84">
        <f t="shared" si="41"/>
        <v>0</v>
      </c>
      <c r="Z75" s="84">
        <f t="shared" si="42"/>
        <v>0</v>
      </c>
      <c r="AA75" s="84">
        <f t="shared" si="43"/>
        <v>0</v>
      </c>
      <c r="AB75" s="84">
        <f t="shared" si="44"/>
        <v>0</v>
      </c>
      <c r="AD75" s="86"/>
      <c r="AE75" s="86"/>
      <c r="AG75" s="86"/>
    </row>
    <row r="76" spans="1:33" s="85" customFormat="1" x14ac:dyDescent="0.2">
      <c r="A76" s="97">
        <v>285</v>
      </c>
      <c r="B76" s="98">
        <v>286</v>
      </c>
      <c r="C76" s="107" t="s">
        <v>194</v>
      </c>
      <c r="D76" s="79" t="s">
        <v>79</v>
      </c>
      <c r="E76" s="87" t="s">
        <v>195</v>
      </c>
      <c r="F76" s="96" t="s">
        <v>17</v>
      </c>
      <c r="G76" s="96" t="s">
        <v>18</v>
      </c>
      <c r="H76" s="152">
        <v>7550530</v>
      </c>
      <c r="I76" s="87">
        <f t="shared" si="47"/>
        <v>4.0433599999999998</v>
      </c>
      <c r="J76" s="88">
        <f t="shared" si="48"/>
        <v>6.862E-2</v>
      </c>
      <c r="K76" s="87">
        <f t="shared" si="49"/>
        <v>1.09158</v>
      </c>
      <c r="L76" s="87">
        <f t="shared" si="50"/>
        <v>0.27378999999999998</v>
      </c>
      <c r="M76" s="81"/>
      <c r="N76" s="88">
        <f>$N$9</f>
        <v>10.10238</v>
      </c>
      <c r="O76" s="82"/>
      <c r="P76" s="87">
        <f>$P$9</f>
        <v>11.48405</v>
      </c>
      <c r="Q76" s="88">
        <f t="shared" si="45"/>
        <v>2.3999999999999998E-3</v>
      </c>
      <c r="R76" s="83">
        <f t="shared" si="46"/>
        <v>27.066180000000003</v>
      </c>
      <c r="S76" s="84">
        <f t="shared" si="35"/>
        <v>30529.510980799998</v>
      </c>
      <c r="T76" s="84">
        <f t="shared" si="36"/>
        <v>518.11736859999996</v>
      </c>
      <c r="U76" s="84">
        <f t="shared" si="37"/>
        <v>8242.0075373999989</v>
      </c>
      <c r="V76" s="84">
        <f t="shared" si="38"/>
        <v>2067.2596086999997</v>
      </c>
      <c r="W76" s="84">
        <f t="shared" si="39"/>
        <v>0</v>
      </c>
      <c r="X76" s="84">
        <f t="shared" si="40"/>
        <v>76278.323261400001</v>
      </c>
      <c r="Y76" s="84">
        <f t="shared" si="41"/>
        <v>0</v>
      </c>
      <c r="Z76" s="84">
        <f t="shared" si="42"/>
        <v>86710.664046499995</v>
      </c>
      <c r="AA76" s="84">
        <f t="shared" si="43"/>
        <v>18.121271999999998</v>
      </c>
      <c r="AB76" s="84">
        <f t="shared" si="44"/>
        <v>204364.00407539998</v>
      </c>
      <c r="AD76" s="86"/>
      <c r="AE76" s="86"/>
      <c r="AG76" s="86"/>
    </row>
    <row r="77" spans="1:33" s="85" customFormat="1" x14ac:dyDescent="0.2">
      <c r="A77" s="79">
        <v>289</v>
      </c>
      <c r="B77" s="107">
        <v>290</v>
      </c>
      <c r="C77" s="99" t="s">
        <v>196</v>
      </c>
      <c r="D77" s="97" t="s">
        <v>74</v>
      </c>
      <c r="E77" s="87" t="s">
        <v>202</v>
      </c>
      <c r="F77" s="79" t="s">
        <v>15</v>
      </c>
      <c r="G77" s="96" t="s">
        <v>18</v>
      </c>
      <c r="H77" s="152">
        <v>7106642</v>
      </c>
      <c r="I77" s="87">
        <f t="shared" si="47"/>
        <v>4.0433599999999998</v>
      </c>
      <c r="J77" s="88">
        <f t="shared" si="48"/>
        <v>6.862E-2</v>
      </c>
      <c r="K77" s="87">
        <f t="shared" si="49"/>
        <v>1.09158</v>
      </c>
      <c r="L77" s="87">
        <f t="shared" si="50"/>
        <v>0.27378999999999998</v>
      </c>
      <c r="M77" s="81"/>
      <c r="N77" s="88">
        <f>$N$15</f>
        <v>12.1921</v>
      </c>
      <c r="O77" s="82"/>
      <c r="P77" s="87">
        <f>$P$9</f>
        <v>11.48405</v>
      </c>
      <c r="Q77" s="88">
        <f t="shared" si="45"/>
        <v>2.3999999999999998E-3</v>
      </c>
      <c r="R77" s="83">
        <f t="shared" si="46"/>
        <v>29.155899999999999</v>
      </c>
      <c r="S77" s="84">
        <f t="shared" si="35"/>
        <v>28734.711997119997</v>
      </c>
      <c r="T77" s="84">
        <f t="shared" si="36"/>
        <v>487.65777403999999</v>
      </c>
      <c r="U77" s="84">
        <f t="shared" si="37"/>
        <v>7757.4682743599997</v>
      </c>
      <c r="V77" s="84">
        <f t="shared" si="38"/>
        <v>1945.7275131799997</v>
      </c>
      <c r="W77" s="84">
        <f t="shared" si="39"/>
        <v>0</v>
      </c>
      <c r="X77" s="84">
        <f t="shared" si="40"/>
        <v>86644.889928199991</v>
      </c>
      <c r="Y77" s="84">
        <f t="shared" si="41"/>
        <v>0</v>
      </c>
      <c r="Z77" s="84">
        <f t="shared" si="42"/>
        <v>81613.032060099998</v>
      </c>
      <c r="AA77" s="84">
        <f t="shared" si="43"/>
        <v>17.055940799999998</v>
      </c>
      <c r="AB77" s="84">
        <f t="shared" si="44"/>
        <v>207200.54348779999</v>
      </c>
      <c r="AD77" s="86"/>
      <c r="AE77" s="86"/>
      <c r="AG77" s="86"/>
    </row>
    <row r="78" spans="1:33" s="85" customFormat="1" x14ac:dyDescent="0.2">
      <c r="A78" s="79">
        <v>291</v>
      </c>
      <c r="B78" s="107">
        <v>292</v>
      </c>
      <c r="C78" s="99" t="s">
        <v>249</v>
      </c>
      <c r="D78" s="97" t="s">
        <v>88</v>
      </c>
      <c r="E78" s="87" t="s">
        <v>203</v>
      </c>
      <c r="F78" s="79" t="s">
        <v>15</v>
      </c>
      <c r="G78" s="96" t="s">
        <v>18</v>
      </c>
      <c r="H78" s="152">
        <v>0</v>
      </c>
      <c r="I78" s="87">
        <f t="shared" si="47"/>
        <v>4.0433599999999998</v>
      </c>
      <c r="J78" s="88">
        <f t="shared" si="48"/>
        <v>6.862E-2</v>
      </c>
      <c r="K78" s="87">
        <f t="shared" si="49"/>
        <v>1.09158</v>
      </c>
      <c r="L78" s="87">
        <f t="shared" si="50"/>
        <v>0.27378999999999998</v>
      </c>
      <c r="M78" s="81"/>
      <c r="N78" s="88">
        <f>$N$71</f>
        <v>3.0037500000000001</v>
      </c>
      <c r="O78" s="82"/>
      <c r="P78" s="87">
        <f>$P$9</f>
        <v>11.48405</v>
      </c>
      <c r="Q78" s="88">
        <f t="shared" si="45"/>
        <v>2.3999999999999998E-3</v>
      </c>
      <c r="R78" s="83">
        <f t="shared" si="46"/>
        <v>19.967550000000003</v>
      </c>
      <c r="S78" s="84">
        <f t="shared" si="35"/>
        <v>0</v>
      </c>
      <c r="T78" s="84">
        <f t="shared" si="36"/>
        <v>0</v>
      </c>
      <c r="U78" s="84">
        <f t="shared" si="37"/>
        <v>0</v>
      </c>
      <c r="V78" s="84">
        <f t="shared" si="38"/>
        <v>0</v>
      </c>
      <c r="W78" s="84">
        <f t="shared" si="39"/>
        <v>0</v>
      </c>
      <c r="X78" s="84">
        <f t="shared" si="40"/>
        <v>0</v>
      </c>
      <c r="Y78" s="84">
        <f t="shared" si="41"/>
        <v>0</v>
      </c>
      <c r="Z78" s="84">
        <f t="shared" si="42"/>
        <v>0</v>
      </c>
      <c r="AA78" s="84">
        <f t="shared" si="43"/>
        <v>0</v>
      </c>
      <c r="AB78" s="84">
        <f t="shared" si="44"/>
        <v>0</v>
      </c>
      <c r="AD78" s="86"/>
      <c r="AE78" s="86"/>
      <c r="AG78" s="86"/>
    </row>
    <row r="79" spans="1:33" s="109" customFormat="1" x14ac:dyDescent="0.2">
      <c r="A79" s="93">
        <v>293</v>
      </c>
      <c r="B79" s="93">
        <v>294</v>
      </c>
      <c r="C79" s="93" t="s">
        <v>197</v>
      </c>
      <c r="D79" s="93" t="s">
        <v>81</v>
      </c>
      <c r="E79" s="103" t="s">
        <v>204</v>
      </c>
      <c r="F79" s="108" t="s">
        <v>19</v>
      </c>
      <c r="G79" s="109" t="s">
        <v>19</v>
      </c>
      <c r="H79" s="125"/>
      <c r="I79" s="126">
        <f t="shared" si="47"/>
        <v>4.0433599999999998</v>
      </c>
      <c r="J79" s="127">
        <f t="shared" si="48"/>
        <v>6.862E-2</v>
      </c>
      <c r="K79" s="126">
        <f t="shared" si="49"/>
        <v>1.09158</v>
      </c>
      <c r="L79" s="126">
        <f t="shared" si="50"/>
        <v>0.27378999999999998</v>
      </c>
      <c r="M79" s="128"/>
      <c r="N79" s="127">
        <f>$N$14</f>
        <v>8.2493999999999996</v>
      </c>
      <c r="O79" s="133"/>
      <c r="P79" s="126">
        <f>$P$13</f>
        <v>9.83568</v>
      </c>
      <c r="Q79" s="127">
        <f t="shared" si="45"/>
        <v>2.3999999999999998E-3</v>
      </c>
      <c r="R79" s="130">
        <f t="shared" si="46"/>
        <v>23.564830000000001</v>
      </c>
      <c r="S79" s="131">
        <f t="shared" si="35"/>
        <v>0</v>
      </c>
      <c r="T79" s="131">
        <f t="shared" si="36"/>
        <v>0</v>
      </c>
      <c r="U79" s="131">
        <f t="shared" si="37"/>
        <v>0</v>
      </c>
      <c r="V79" s="131">
        <f t="shared" si="38"/>
        <v>0</v>
      </c>
      <c r="W79" s="131">
        <f t="shared" si="39"/>
        <v>0</v>
      </c>
      <c r="X79" s="131">
        <f t="shared" si="40"/>
        <v>0</v>
      </c>
      <c r="Y79" s="131">
        <f t="shared" si="41"/>
        <v>0</v>
      </c>
      <c r="Z79" s="131">
        <f t="shared" si="42"/>
        <v>0</v>
      </c>
      <c r="AA79" s="131">
        <f t="shared" si="43"/>
        <v>0</v>
      </c>
      <c r="AB79" s="131">
        <f t="shared" si="44"/>
        <v>0</v>
      </c>
      <c r="AD79" s="132"/>
      <c r="AE79" s="132"/>
      <c r="AG79" s="132"/>
    </row>
    <row r="80" spans="1:33" s="109" customFormat="1" x14ac:dyDescent="0.2">
      <c r="A80" s="93">
        <v>295</v>
      </c>
      <c r="B80" s="93">
        <v>296</v>
      </c>
      <c r="C80" s="110" t="s">
        <v>198</v>
      </c>
      <c r="D80" s="93" t="s">
        <v>77</v>
      </c>
      <c r="E80" s="103" t="s">
        <v>205</v>
      </c>
      <c r="F80" s="104" t="s">
        <v>17</v>
      </c>
      <c r="G80" s="104" t="s">
        <v>16</v>
      </c>
      <c r="H80" s="125"/>
      <c r="I80" s="126">
        <f t="shared" si="47"/>
        <v>4.0433599999999998</v>
      </c>
      <c r="J80" s="127">
        <f t="shared" si="48"/>
        <v>6.862E-2</v>
      </c>
      <c r="K80" s="126">
        <f t="shared" si="49"/>
        <v>1.09158</v>
      </c>
      <c r="L80" s="126">
        <f t="shared" si="50"/>
        <v>0.27378999999999998</v>
      </c>
      <c r="M80" s="128"/>
      <c r="N80" s="127">
        <f>$N$9</f>
        <v>10.10238</v>
      </c>
      <c r="O80" s="133"/>
      <c r="P80" s="140">
        <f>$P$11</f>
        <v>12.711349999999999</v>
      </c>
      <c r="Q80" s="127">
        <f t="shared" si="45"/>
        <v>2.3999999999999998E-3</v>
      </c>
      <c r="R80" s="130">
        <f t="shared" si="46"/>
        <v>28.293480000000002</v>
      </c>
      <c r="S80" s="131">
        <f t="shared" si="35"/>
        <v>0</v>
      </c>
      <c r="T80" s="131">
        <f t="shared" si="36"/>
        <v>0</v>
      </c>
      <c r="U80" s="131">
        <f t="shared" si="37"/>
        <v>0</v>
      </c>
      <c r="V80" s="131">
        <f t="shared" si="38"/>
        <v>0</v>
      </c>
      <c r="W80" s="131">
        <f t="shared" si="39"/>
        <v>0</v>
      </c>
      <c r="X80" s="131">
        <f t="shared" si="40"/>
        <v>0</v>
      </c>
      <c r="Y80" s="131">
        <f t="shared" si="41"/>
        <v>0</v>
      </c>
      <c r="Z80" s="131">
        <f t="shared" si="42"/>
        <v>0</v>
      </c>
      <c r="AA80" s="131">
        <f t="shared" si="43"/>
        <v>0</v>
      </c>
      <c r="AB80" s="131">
        <f t="shared" si="44"/>
        <v>0</v>
      </c>
      <c r="AC80" s="134" t="s">
        <v>305</v>
      </c>
      <c r="AD80" s="132"/>
      <c r="AE80" s="132"/>
      <c r="AG80" s="132"/>
    </row>
    <row r="81" spans="1:33" s="109" customFormat="1" x14ac:dyDescent="0.2">
      <c r="A81" s="93">
        <v>297</v>
      </c>
      <c r="B81" s="93">
        <v>298</v>
      </c>
      <c r="C81" s="110" t="s">
        <v>199</v>
      </c>
      <c r="D81" s="93" t="s">
        <v>77</v>
      </c>
      <c r="E81" s="103" t="s">
        <v>206</v>
      </c>
      <c r="F81" s="104" t="s">
        <v>17</v>
      </c>
      <c r="G81" s="104" t="s">
        <v>16</v>
      </c>
      <c r="H81" s="125"/>
      <c r="I81" s="126">
        <f t="shared" si="47"/>
        <v>4.0433599999999998</v>
      </c>
      <c r="J81" s="127">
        <f t="shared" si="48"/>
        <v>6.862E-2</v>
      </c>
      <c r="K81" s="126">
        <f t="shared" si="49"/>
        <v>1.09158</v>
      </c>
      <c r="L81" s="126">
        <f t="shared" si="50"/>
        <v>0.27378999999999998</v>
      </c>
      <c r="M81" s="128"/>
      <c r="N81" s="127">
        <f>$N$9</f>
        <v>10.10238</v>
      </c>
      <c r="O81" s="133"/>
      <c r="P81" s="140">
        <f>$P$11</f>
        <v>12.711349999999999</v>
      </c>
      <c r="Q81" s="127">
        <f t="shared" si="45"/>
        <v>2.3999999999999998E-3</v>
      </c>
      <c r="R81" s="130">
        <f t="shared" si="46"/>
        <v>28.293480000000002</v>
      </c>
      <c r="S81" s="131">
        <f t="shared" si="35"/>
        <v>0</v>
      </c>
      <c r="T81" s="131">
        <f t="shared" si="36"/>
        <v>0</v>
      </c>
      <c r="U81" s="131">
        <f t="shared" si="37"/>
        <v>0</v>
      </c>
      <c r="V81" s="131">
        <f t="shared" si="38"/>
        <v>0</v>
      </c>
      <c r="W81" s="131">
        <f t="shared" si="39"/>
        <v>0</v>
      </c>
      <c r="X81" s="131">
        <f t="shared" si="40"/>
        <v>0</v>
      </c>
      <c r="Y81" s="131">
        <f t="shared" si="41"/>
        <v>0</v>
      </c>
      <c r="Z81" s="131">
        <f t="shared" si="42"/>
        <v>0</v>
      </c>
      <c r="AA81" s="131">
        <f t="shared" si="43"/>
        <v>0</v>
      </c>
      <c r="AB81" s="131">
        <f t="shared" si="44"/>
        <v>0</v>
      </c>
      <c r="AC81" s="134" t="s">
        <v>305</v>
      </c>
      <c r="AD81" s="132"/>
      <c r="AE81" s="132"/>
      <c r="AG81" s="132"/>
    </row>
    <row r="82" spans="1:33" s="109" customFormat="1" x14ac:dyDescent="0.2">
      <c r="A82" s="93">
        <v>299</v>
      </c>
      <c r="B82" s="93">
        <v>300</v>
      </c>
      <c r="C82" s="110" t="s">
        <v>200</v>
      </c>
      <c r="D82" s="93" t="s">
        <v>80</v>
      </c>
      <c r="E82" s="103" t="s">
        <v>207</v>
      </c>
      <c r="F82" s="104" t="s">
        <v>17</v>
      </c>
      <c r="G82" s="104" t="s">
        <v>16</v>
      </c>
      <c r="H82" s="125"/>
      <c r="I82" s="126">
        <f t="shared" si="47"/>
        <v>4.0433599999999998</v>
      </c>
      <c r="J82" s="127">
        <f t="shared" si="48"/>
        <v>6.862E-2</v>
      </c>
      <c r="K82" s="126">
        <f t="shared" si="49"/>
        <v>1.09158</v>
      </c>
      <c r="L82" s="126">
        <f t="shared" si="50"/>
        <v>0.27378999999999998</v>
      </c>
      <c r="M82" s="128"/>
      <c r="N82" s="127">
        <f>$N$10</f>
        <v>3.0037500000000001</v>
      </c>
      <c r="O82" s="133"/>
      <c r="P82" s="140">
        <f>$P$11</f>
        <v>12.711349999999999</v>
      </c>
      <c r="Q82" s="127">
        <f t="shared" si="45"/>
        <v>2.3999999999999998E-3</v>
      </c>
      <c r="R82" s="130">
        <f t="shared" si="46"/>
        <v>21.194850000000002</v>
      </c>
      <c r="S82" s="131">
        <f t="shared" si="35"/>
        <v>0</v>
      </c>
      <c r="T82" s="131">
        <f t="shared" si="36"/>
        <v>0</v>
      </c>
      <c r="U82" s="131">
        <f t="shared" si="37"/>
        <v>0</v>
      </c>
      <c r="V82" s="131">
        <f t="shared" si="38"/>
        <v>0</v>
      </c>
      <c r="W82" s="131">
        <f t="shared" si="39"/>
        <v>0</v>
      </c>
      <c r="X82" s="131">
        <f t="shared" si="40"/>
        <v>0</v>
      </c>
      <c r="Y82" s="131">
        <f t="shared" si="41"/>
        <v>0</v>
      </c>
      <c r="Z82" s="131">
        <f t="shared" si="42"/>
        <v>0</v>
      </c>
      <c r="AA82" s="131">
        <f t="shared" si="43"/>
        <v>0</v>
      </c>
      <c r="AB82" s="131">
        <f t="shared" si="44"/>
        <v>0</v>
      </c>
      <c r="AC82" s="134" t="s">
        <v>305</v>
      </c>
      <c r="AD82" s="132"/>
      <c r="AE82" s="132"/>
      <c r="AG82" s="132"/>
    </row>
    <row r="83" spans="1:33" s="109" customFormat="1" x14ac:dyDescent="0.2">
      <c r="A83" s="93">
        <v>301</v>
      </c>
      <c r="B83" s="93">
        <v>302</v>
      </c>
      <c r="C83" s="110" t="s">
        <v>215</v>
      </c>
      <c r="D83" s="93" t="s">
        <v>81</v>
      </c>
      <c r="E83" s="103" t="s">
        <v>216</v>
      </c>
      <c r="F83" s="104" t="s">
        <v>19</v>
      </c>
      <c r="G83" s="104" t="s">
        <v>19</v>
      </c>
      <c r="H83" s="125"/>
      <c r="I83" s="126">
        <f t="shared" si="47"/>
        <v>4.0433599999999998</v>
      </c>
      <c r="J83" s="127">
        <f t="shared" si="48"/>
        <v>6.862E-2</v>
      </c>
      <c r="K83" s="126">
        <f t="shared" si="49"/>
        <v>1.09158</v>
      </c>
      <c r="L83" s="126">
        <f t="shared" si="50"/>
        <v>0.27378999999999998</v>
      </c>
      <c r="M83" s="128"/>
      <c r="N83" s="127">
        <f>$N$14</f>
        <v>8.2493999999999996</v>
      </c>
      <c r="O83" s="133"/>
      <c r="P83" s="126">
        <f>$P$13</f>
        <v>9.83568</v>
      </c>
      <c r="Q83" s="127">
        <f t="shared" si="45"/>
        <v>2.3999999999999998E-3</v>
      </c>
      <c r="R83" s="130">
        <f t="shared" si="46"/>
        <v>23.564830000000001</v>
      </c>
      <c r="S83" s="131">
        <f t="shared" ref="S83:V88" si="51">$H83/1000*I83</f>
        <v>0</v>
      </c>
      <c r="T83" s="131">
        <f t="shared" si="51"/>
        <v>0</v>
      </c>
      <c r="U83" s="131">
        <f t="shared" si="51"/>
        <v>0</v>
      </c>
      <c r="V83" s="131">
        <f t="shared" si="51"/>
        <v>0</v>
      </c>
      <c r="W83" s="131">
        <f t="shared" si="39"/>
        <v>0</v>
      </c>
      <c r="X83" s="131">
        <f t="shared" si="40"/>
        <v>0</v>
      </c>
      <c r="Y83" s="131">
        <f t="shared" si="41"/>
        <v>0</v>
      </c>
      <c r="Z83" s="131">
        <f t="shared" ref="Z83:AA88" si="52">$H83/1000*P83</f>
        <v>0</v>
      </c>
      <c r="AA83" s="131">
        <f t="shared" si="52"/>
        <v>0</v>
      </c>
      <c r="AB83" s="131">
        <f t="shared" ref="AB83:AB91" si="53">SUM(S83:AA83)</f>
        <v>0</v>
      </c>
      <c r="AD83" s="132"/>
      <c r="AE83" s="132"/>
      <c r="AG83" s="132"/>
    </row>
    <row r="84" spans="1:33" s="109" customFormat="1" x14ac:dyDescent="0.2">
      <c r="A84" s="93">
        <v>303</v>
      </c>
      <c r="B84" s="93">
        <v>304</v>
      </c>
      <c r="C84" s="110" t="s">
        <v>217</v>
      </c>
      <c r="D84" s="93" t="s">
        <v>82</v>
      </c>
      <c r="E84" s="103" t="s">
        <v>218</v>
      </c>
      <c r="F84" s="104" t="s">
        <v>19</v>
      </c>
      <c r="G84" s="104" t="s">
        <v>19</v>
      </c>
      <c r="H84" s="125"/>
      <c r="I84" s="126">
        <f t="shared" si="47"/>
        <v>4.0433599999999998</v>
      </c>
      <c r="J84" s="127">
        <f t="shared" si="48"/>
        <v>6.862E-2</v>
      </c>
      <c r="K84" s="126">
        <f t="shared" si="49"/>
        <v>1.09158</v>
      </c>
      <c r="L84" s="126">
        <f t="shared" si="50"/>
        <v>0.27378999999999998</v>
      </c>
      <c r="M84" s="128"/>
      <c r="N84" s="127">
        <f>$N$13</f>
        <v>0</v>
      </c>
      <c r="O84" s="133"/>
      <c r="P84" s="126">
        <f>$P$13</f>
        <v>9.83568</v>
      </c>
      <c r="Q84" s="127">
        <f t="shared" si="45"/>
        <v>2.3999999999999998E-3</v>
      </c>
      <c r="R84" s="130">
        <f t="shared" si="46"/>
        <v>15.315429999999999</v>
      </c>
      <c r="S84" s="131">
        <f t="shared" si="51"/>
        <v>0</v>
      </c>
      <c r="T84" s="131">
        <f t="shared" si="51"/>
        <v>0</v>
      </c>
      <c r="U84" s="131">
        <f t="shared" si="51"/>
        <v>0</v>
      </c>
      <c r="V84" s="131">
        <f t="shared" si="51"/>
        <v>0</v>
      </c>
      <c r="W84" s="131">
        <f t="shared" si="39"/>
        <v>0</v>
      </c>
      <c r="X84" s="131">
        <f t="shared" si="40"/>
        <v>0</v>
      </c>
      <c r="Y84" s="131">
        <f t="shared" si="41"/>
        <v>0</v>
      </c>
      <c r="Z84" s="131">
        <f t="shared" si="52"/>
        <v>0</v>
      </c>
      <c r="AA84" s="131">
        <f t="shared" si="52"/>
        <v>0</v>
      </c>
      <c r="AB84" s="131">
        <f t="shared" si="53"/>
        <v>0</v>
      </c>
      <c r="AD84" s="132"/>
      <c r="AE84" s="132"/>
      <c r="AG84" s="132"/>
    </row>
    <row r="85" spans="1:33" s="109" customFormat="1" x14ac:dyDescent="0.2">
      <c r="A85" s="93">
        <v>305</v>
      </c>
      <c r="B85" s="93">
        <v>306</v>
      </c>
      <c r="C85" s="110" t="s">
        <v>219</v>
      </c>
      <c r="D85" s="93" t="s">
        <v>139</v>
      </c>
      <c r="E85" s="103" t="s">
        <v>220</v>
      </c>
      <c r="F85" s="104" t="s">
        <v>144</v>
      </c>
      <c r="G85" s="104" t="s">
        <v>144</v>
      </c>
      <c r="H85" s="125"/>
      <c r="I85" s="126">
        <f t="shared" si="47"/>
        <v>4.0433599999999998</v>
      </c>
      <c r="J85" s="127">
        <f t="shared" si="48"/>
        <v>6.862E-2</v>
      </c>
      <c r="K85" s="126">
        <f t="shared" si="49"/>
        <v>1.09158</v>
      </c>
      <c r="L85" s="126">
        <f t="shared" si="50"/>
        <v>0.27378999999999998</v>
      </c>
      <c r="M85" s="128"/>
      <c r="N85" s="127">
        <f>$N$55</f>
        <v>10.976290000000001</v>
      </c>
      <c r="O85" s="133"/>
      <c r="P85" s="127">
        <f>$P$55</f>
        <v>9.5508199999999999</v>
      </c>
      <c r="Q85" s="127">
        <f t="shared" si="45"/>
        <v>2.3999999999999998E-3</v>
      </c>
      <c r="R85" s="130">
        <f t="shared" si="46"/>
        <v>26.006860000000003</v>
      </c>
      <c r="S85" s="131">
        <f t="shared" si="51"/>
        <v>0</v>
      </c>
      <c r="T85" s="131">
        <f t="shared" si="51"/>
        <v>0</v>
      </c>
      <c r="U85" s="131">
        <f t="shared" si="51"/>
        <v>0</v>
      </c>
      <c r="V85" s="131">
        <f t="shared" si="51"/>
        <v>0</v>
      </c>
      <c r="W85" s="131">
        <f t="shared" si="39"/>
        <v>0</v>
      </c>
      <c r="X85" s="131">
        <f t="shared" si="40"/>
        <v>0</v>
      </c>
      <c r="Y85" s="131">
        <f t="shared" si="41"/>
        <v>0</v>
      </c>
      <c r="Z85" s="131">
        <f t="shared" si="52"/>
        <v>0</v>
      </c>
      <c r="AA85" s="131">
        <f t="shared" si="52"/>
        <v>0</v>
      </c>
      <c r="AB85" s="131">
        <f t="shared" si="53"/>
        <v>0</v>
      </c>
      <c r="AC85" s="134" t="s">
        <v>306</v>
      </c>
      <c r="AD85" s="132"/>
      <c r="AE85" s="132"/>
      <c r="AG85" s="132"/>
    </row>
    <row r="86" spans="1:33" s="85" customFormat="1" x14ac:dyDescent="0.2">
      <c r="A86" s="97">
        <v>307</v>
      </c>
      <c r="B86" s="97">
        <v>308</v>
      </c>
      <c r="C86" s="79" t="s">
        <v>231</v>
      </c>
      <c r="D86" s="79" t="s">
        <v>146</v>
      </c>
      <c r="E86" s="80" t="s">
        <v>232</v>
      </c>
      <c r="F86" s="96" t="s">
        <v>159</v>
      </c>
      <c r="G86" s="96" t="s">
        <v>23</v>
      </c>
      <c r="H86" s="152">
        <v>2198788</v>
      </c>
      <c r="I86" s="87">
        <f t="shared" si="47"/>
        <v>4.0433599999999998</v>
      </c>
      <c r="J86" s="88">
        <f t="shared" si="48"/>
        <v>6.862E-2</v>
      </c>
      <c r="K86" s="87">
        <f t="shared" si="49"/>
        <v>1.09158</v>
      </c>
      <c r="L86" s="87">
        <f>$L$9</f>
        <v>0.27378999999999998</v>
      </c>
      <c r="M86" s="81"/>
      <c r="N86" s="88">
        <f>$N$60</f>
        <v>7.2031799999999997</v>
      </c>
      <c r="O86" s="88">
        <f>$O$39</f>
        <v>0.1</v>
      </c>
      <c r="P86" s="88">
        <f>$P$39</f>
        <v>10.385289999999999</v>
      </c>
      <c r="Q86" s="88">
        <f t="shared" si="45"/>
        <v>2.3999999999999998E-3</v>
      </c>
      <c r="R86" s="83">
        <f t="shared" si="46"/>
        <v>23.168219999999998</v>
      </c>
      <c r="S86" s="84">
        <f t="shared" si="51"/>
        <v>8890.4914476800004</v>
      </c>
      <c r="T86" s="84">
        <f t="shared" si="51"/>
        <v>150.88083255999999</v>
      </c>
      <c r="U86" s="84">
        <f t="shared" si="51"/>
        <v>2400.1530050400002</v>
      </c>
      <c r="V86" s="84">
        <f t="shared" si="51"/>
        <v>602.00616651999997</v>
      </c>
      <c r="W86" s="84">
        <f t="shared" si="39"/>
        <v>0</v>
      </c>
      <c r="X86" s="84">
        <f t="shared" si="40"/>
        <v>15838.265745839999</v>
      </c>
      <c r="Y86" s="84">
        <f t="shared" si="41"/>
        <v>219.87880000000001</v>
      </c>
      <c r="Z86" s="84">
        <f t="shared" si="52"/>
        <v>22835.05102852</v>
      </c>
      <c r="AA86" s="84">
        <f t="shared" si="52"/>
        <v>5.2770911999999992</v>
      </c>
      <c r="AB86" s="84">
        <f t="shared" si="53"/>
        <v>50942.004117359997</v>
      </c>
      <c r="AD86" s="86"/>
      <c r="AE86" s="86"/>
      <c r="AG86" s="86"/>
    </row>
    <row r="87" spans="1:33" s="85" customFormat="1" x14ac:dyDescent="0.2">
      <c r="A87" s="97">
        <v>309</v>
      </c>
      <c r="B87" s="97">
        <v>310</v>
      </c>
      <c r="C87" s="79" t="s">
        <v>237</v>
      </c>
      <c r="D87" s="79" t="s">
        <v>75</v>
      </c>
      <c r="E87" s="87" t="s">
        <v>233</v>
      </c>
      <c r="F87" s="79" t="s">
        <v>15</v>
      </c>
      <c r="G87" s="79" t="s">
        <v>16</v>
      </c>
      <c r="H87" s="152">
        <v>12644565</v>
      </c>
      <c r="I87" s="87">
        <f t="shared" si="47"/>
        <v>4.0433599999999998</v>
      </c>
      <c r="J87" s="88">
        <f t="shared" si="48"/>
        <v>6.862E-2</v>
      </c>
      <c r="K87" s="87">
        <f t="shared" si="49"/>
        <v>1.09158</v>
      </c>
      <c r="L87" s="87">
        <f>$L$9</f>
        <v>0.27378999999999998</v>
      </c>
      <c r="M87" s="81"/>
      <c r="N87" s="88">
        <f>$N$15</f>
        <v>12.1921</v>
      </c>
      <c r="O87" s="82"/>
      <c r="P87" s="90">
        <f t="shared" ref="P87" si="54">$P$11</f>
        <v>12.711349999999999</v>
      </c>
      <c r="Q87" s="88">
        <f t="shared" si="45"/>
        <v>2.3999999999999998E-3</v>
      </c>
      <c r="R87" s="83">
        <f t="shared" si="46"/>
        <v>30.383199999999999</v>
      </c>
      <c r="S87" s="84">
        <f t="shared" si="51"/>
        <v>51126.528338399999</v>
      </c>
      <c r="T87" s="84">
        <f t="shared" si="51"/>
        <v>867.67005030000007</v>
      </c>
      <c r="U87" s="84">
        <f t="shared" si="51"/>
        <v>13802.554262700001</v>
      </c>
      <c r="V87" s="84">
        <f t="shared" si="51"/>
        <v>3461.9554513499997</v>
      </c>
      <c r="W87" s="84">
        <f t="shared" si="39"/>
        <v>0</v>
      </c>
      <c r="X87" s="84">
        <f t="shared" si="40"/>
        <v>154163.80093650002</v>
      </c>
      <c r="Y87" s="84">
        <f t="shared" si="41"/>
        <v>0</v>
      </c>
      <c r="Z87" s="84">
        <f t="shared" si="52"/>
        <v>160729.49131275</v>
      </c>
      <c r="AA87" s="84">
        <f t="shared" si="52"/>
        <v>30.346955999999999</v>
      </c>
      <c r="AB87" s="84">
        <f t="shared" si="53"/>
        <v>384182.34730800003</v>
      </c>
      <c r="AD87" s="86"/>
      <c r="AE87" s="86"/>
      <c r="AG87" s="86"/>
    </row>
    <row r="88" spans="1:33" s="109" customFormat="1" x14ac:dyDescent="0.2">
      <c r="A88" s="93">
        <v>311</v>
      </c>
      <c r="B88" s="93">
        <v>312</v>
      </c>
      <c r="C88" s="110" t="s">
        <v>238</v>
      </c>
      <c r="D88" s="93" t="s">
        <v>77</v>
      </c>
      <c r="E88" s="103" t="s">
        <v>234</v>
      </c>
      <c r="F88" s="104" t="s">
        <v>17</v>
      </c>
      <c r="G88" s="104" t="s">
        <v>16</v>
      </c>
      <c r="H88" s="125"/>
      <c r="I88" s="126">
        <f t="shared" si="47"/>
        <v>4.0433599999999998</v>
      </c>
      <c r="J88" s="127">
        <f t="shared" si="48"/>
        <v>6.862E-2</v>
      </c>
      <c r="K88" s="126">
        <f t="shared" si="49"/>
        <v>1.09158</v>
      </c>
      <c r="L88" s="126">
        <f>$L$9</f>
        <v>0.27378999999999998</v>
      </c>
      <c r="M88" s="128"/>
      <c r="N88" s="127">
        <f>$N$9</f>
        <v>10.10238</v>
      </c>
      <c r="O88" s="133"/>
      <c r="P88" s="140">
        <f>$P$11</f>
        <v>12.711349999999999</v>
      </c>
      <c r="Q88" s="127">
        <f t="shared" si="45"/>
        <v>2.3999999999999998E-3</v>
      </c>
      <c r="R88" s="130">
        <f t="shared" ref="R88:R94" si="55">SUM(I88:Q88)</f>
        <v>28.293480000000002</v>
      </c>
      <c r="S88" s="131">
        <f t="shared" si="51"/>
        <v>0</v>
      </c>
      <c r="T88" s="131">
        <f t="shared" si="51"/>
        <v>0</v>
      </c>
      <c r="U88" s="131">
        <f t="shared" si="51"/>
        <v>0</v>
      </c>
      <c r="V88" s="131">
        <f t="shared" si="51"/>
        <v>0</v>
      </c>
      <c r="W88" s="131">
        <f t="shared" ref="W88:Y91" si="56">$H88/1000*M88</f>
        <v>0</v>
      </c>
      <c r="X88" s="131">
        <f t="shared" si="56"/>
        <v>0</v>
      </c>
      <c r="Y88" s="131">
        <f t="shared" si="56"/>
        <v>0</v>
      </c>
      <c r="Z88" s="131">
        <f t="shared" si="52"/>
        <v>0</v>
      </c>
      <c r="AA88" s="131">
        <f t="shared" si="52"/>
        <v>0</v>
      </c>
      <c r="AB88" s="131">
        <f t="shared" si="53"/>
        <v>0</v>
      </c>
      <c r="AC88" s="134" t="s">
        <v>305</v>
      </c>
      <c r="AD88" s="132"/>
      <c r="AE88" s="132"/>
      <c r="AG88" s="132"/>
    </row>
    <row r="89" spans="1:33" s="109" customFormat="1" x14ac:dyDescent="0.2">
      <c r="A89" s="93">
        <v>313</v>
      </c>
      <c r="B89" s="93">
        <v>314</v>
      </c>
      <c r="C89" s="93" t="s">
        <v>239</v>
      </c>
      <c r="D89" s="93" t="s">
        <v>77</v>
      </c>
      <c r="E89" s="103" t="s">
        <v>235</v>
      </c>
      <c r="F89" s="104" t="s">
        <v>17</v>
      </c>
      <c r="G89" s="104" t="s">
        <v>16</v>
      </c>
      <c r="H89" s="125"/>
      <c r="I89" s="126">
        <f t="shared" si="47"/>
        <v>4.0433599999999998</v>
      </c>
      <c r="J89" s="127">
        <f t="shared" si="48"/>
        <v>6.862E-2</v>
      </c>
      <c r="K89" s="126">
        <f t="shared" si="49"/>
        <v>1.09158</v>
      </c>
      <c r="L89" s="126">
        <f>$L$9</f>
        <v>0.27378999999999998</v>
      </c>
      <c r="M89" s="128"/>
      <c r="N89" s="127">
        <f>$N$9</f>
        <v>10.10238</v>
      </c>
      <c r="O89" s="133"/>
      <c r="P89" s="140">
        <f>$P$11</f>
        <v>12.711349999999999</v>
      </c>
      <c r="Q89" s="127">
        <f t="shared" si="45"/>
        <v>2.3999999999999998E-3</v>
      </c>
      <c r="R89" s="130">
        <f t="shared" si="55"/>
        <v>28.293480000000002</v>
      </c>
      <c r="S89" s="131">
        <f t="shared" ref="S89:V91" si="57">$H89/1000*I89</f>
        <v>0</v>
      </c>
      <c r="T89" s="131">
        <f t="shared" si="57"/>
        <v>0</v>
      </c>
      <c r="U89" s="131">
        <f t="shared" si="57"/>
        <v>0</v>
      </c>
      <c r="V89" s="131">
        <f t="shared" si="57"/>
        <v>0</v>
      </c>
      <c r="W89" s="131">
        <f t="shared" si="56"/>
        <v>0</v>
      </c>
      <c r="X89" s="131">
        <f t="shared" si="56"/>
        <v>0</v>
      </c>
      <c r="Y89" s="131">
        <f t="shared" si="56"/>
        <v>0</v>
      </c>
      <c r="Z89" s="131">
        <f t="shared" ref="Z89:AA94" si="58">$H89/1000*P89</f>
        <v>0</v>
      </c>
      <c r="AA89" s="131">
        <f t="shared" si="58"/>
        <v>0</v>
      </c>
      <c r="AB89" s="131">
        <f t="shared" si="53"/>
        <v>0</v>
      </c>
      <c r="AC89" s="134" t="s">
        <v>305</v>
      </c>
      <c r="AD89" s="132"/>
      <c r="AE89" s="132"/>
      <c r="AG89" s="132"/>
    </row>
    <row r="90" spans="1:33" s="109" customFormat="1" x14ac:dyDescent="0.2">
      <c r="A90" s="93">
        <v>315</v>
      </c>
      <c r="B90" s="93">
        <v>316</v>
      </c>
      <c r="C90" s="93" t="s">
        <v>240</v>
      </c>
      <c r="D90" s="93" t="s">
        <v>77</v>
      </c>
      <c r="E90" s="103" t="s">
        <v>236</v>
      </c>
      <c r="F90" s="104" t="s">
        <v>17</v>
      </c>
      <c r="G90" s="104" t="s">
        <v>16</v>
      </c>
      <c r="H90" s="125"/>
      <c r="I90" s="126">
        <f t="shared" si="47"/>
        <v>4.0433599999999998</v>
      </c>
      <c r="J90" s="127">
        <f t="shared" si="48"/>
        <v>6.862E-2</v>
      </c>
      <c r="K90" s="126">
        <f t="shared" si="49"/>
        <v>1.09158</v>
      </c>
      <c r="L90" s="126">
        <f>$L$9</f>
        <v>0.27378999999999998</v>
      </c>
      <c r="M90" s="128"/>
      <c r="N90" s="127">
        <f>$N$9</f>
        <v>10.10238</v>
      </c>
      <c r="O90" s="133"/>
      <c r="P90" s="140">
        <f>$P$11</f>
        <v>12.711349999999999</v>
      </c>
      <c r="Q90" s="127">
        <f t="shared" si="45"/>
        <v>2.3999999999999998E-3</v>
      </c>
      <c r="R90" s="130">
        <f t="shared" si="55"/>
        <v>28.293480000000002</v>
      </c>
      <c r="S90" s="131">
        <f t="shared" si="57"/>
        <v>0</v>
      </c>
      <c r="T90" s="131">
        <f t="shared" si="57"/>
        <v>0</v>
      </c>
      <c r="U90" s="131">
        <f t="shared" si="57"/>
        <v>0</v>
      </c>
      <c r="V90" s="131">
        <f t="shared" si="57"/>
        <v>0</v>
      </c>
      <c r="W90" s="131">
        <f t="shared" si="56"/>
        <v>0</v>
      </c>
      <c r="X90" s="131">
        <f t="shared" si="56"/>
        <v>0</v>
      </c>
      <c r="Y90" s="131">
        <f t="shared" si="56"/>
        <v>0</v>
      </c>
      <c r="Z90" s="131">
        <f t="shared" si="58"/>
        <v>0</v>
      </c>
      <c r="AA90" s="131">
        <f t="shared" si="58"/>
        <v>0</v>
      </c>
      <c r="AB90" s="131">
        <f t="shared" si="53"/>
        <v>0</v>
      </c>
      <c r="AD90" s="132"/>
      <c r="AE90" s="132"/>
      <c r="AG90" s="132"/>
    </row>
    <row r="91" spans="1:33" s="85" customFormat="1" x14ac:dyDescent="0.2">
      <c r="A91" s="98">
        <v>317</v>
      </c>
      <c r="B91" s="97">
        <v>318</v>
      </c>
      <c r="C91" s="97" t="s">
        <v>241</v>
      </c>
      <c r="D91" s="105" t="s">
        <v>91</v>
      </c>
      <c r="E91" s="87" t="s">
        <v>245</v>
      </c>
      <c r="F91" s="96" t="s">
        <v>18</v>
      </c>
      <c r="G91" s="96" t="s">
        <v>18</v>
      </c>
      <c r="H91" s="152">
        <v>0</v>
      </c>
      <c r="I91" s="87">
        <f t="shared" si="47"/>
        <v>4.0433599999999998</v>
      </c>
      <c r="J91" s="88">
        <f t="shared" si="48"/>
        <v>6.862E-2</v>
      </c>
      <c r="K91" s="87">
        <f t="shared" si="49"/>
        <v>1.09158</v>
      </c>
      <c r="L91" s="81"/>
      <c r="M91" s="87">
        <f>$M$43</f>
        <v>0.23571</v>
      </c>
      <c r="N91" s="88">
        <f>$N$48</f>
        <v>3.0037500000000001</v>
      </c>
      <c r="O91" s="82"/>
      <c r="P91" s="87">
        <f>$P$9</f>
        <v>11.48405</v>
      </c>
      <c r="Q91" s="88">
        <f t="shared" si="45"/>
        <v>2.3999999999999998E-3</v>
      </c>
      <c r="R91" s="83">
        <f t="shared" si="55"/>
        <v>19.929470000000002</v>
      </c>
      <c r="S91" s="84">
        <f t="shared" si="57"/>
        <v>0</v>
      </c>
      <c r="T91" s="84">
        <f t="shared" si="57"/>
        <v>0</v>
      </c>
      <c r="U91" s="84">
        <f t="shared" si="57"/>
        <v>0</v>
      </c>
      <c r="V91" s="84">
        <f t="shared" si="57"/>
        <v>0</v>
      </c>
      <c r="W91" s="84">
        <f t="shared" si="56"/>
        <v>0</v>
      </c>
      <c r="X91" s="84">
        <f t="shared" si="56"/>
        <v>0</v>
      </c>
      <c r="Y91" s="84">
        <f t="shared" si="56"/>
        <v>0</v>
      </c>
      <c r="Z91" s="84">
        <f t="shared" si="58"/>
        <v>0</v>
      </c>
      <c r="AA91" s="84">
        <f t="shared" si="58"/>
        <v>0</v>
      </c>
      <c r="AB91" s="84">
        <f t="shared" si="53"/>
        <v>0</v>
      </c>
      <c r="AD91" s="86"/>
      <c r="AE91" s="86"/>
      <c r="AG91" s="86"/>
    </row>
    <row r="92" spans="1:33" s="109" customFormat="1" x14ac:dyDescent="0.2">
      <c r="A92" s="93">
        <v>319</v>
      </c>
      <c r="B92" s="93">
        <v>320</v>
      </c>
      <c r="C92" s="93" t="s">
        <v>242</v>
      </c>
      <c r="D92" s="93" t="s">
        <v>82</v>
      </c>
      <c r="E92" s="103" t="s">
        <v>246</v>
      </c>
      <c r="F92" s="104" t="s">
        <v>19</v>
      </c>
      <c r="G92" s="104" t="s">
        <v>19</v>
      </c>
      <c r="H92" s="125"/>
      <c r="I92" s="126">
        <f t="shared" si="47"/>
        <v>4.0433599999999998</v>
      </c>
      <c r="J92" s="127">
        <f t="shared" si="48"/>
        <v>6.862E-2</v>
      </c>
      <c r="K92" s="126">
        <f t="shared" si="49"/>
        <v>1.09158</v>
      </c>
      <c r="L92" s="126">
        <f>$L$9</f>
        <v>0.27378999999999998</v>
      </c>
      <c r="M92" s="128"/>
      <c r="N92" s="127">
        <f>$N$13</f>
        <v>0</v>
      </c>
      <c r="O92" s="133"/>
      <c r="P92" s="126">
        <f>$P$13</f>
        <v>9.83568</v>
      </c>
      <c r="Q92" s="127">
        <f t="shared" si="45"/>
        <v>2.3999999999999998E-3</v>
      </c>
      <c r="R92" s="130">
        <f t="shared" si="55"/>
        <v>15.315429999999999</v>
      </c>
      <c r="S92" s="131">
        <f t="shared" ref="S92:Y98" si="59">$H92/1000*I92</f>
        <v>0</v>
      </c>
      <c r="T92" s="131">
        <f t="shared" si="59"/>
        <v>0</v>
      </c>
      <c r="U92" s="131">
        <f t="shared" si="59"/>
        <v>0</v>
      </c>
      <c r="V92" s="131">
        <f t="shared" si="59"/>
        <v>0</v>
      </c>
      <c r="W92" s="131">
        <f t="shared" si="59"/>
        <v>0</v>
      </c>
      <c r="X92" s="131">
        <f t="shared" si="59"/>
        <v>0</v>
      </c>
      <c r="Y92" s="131">
        <f t="shared" si="59"/>
        <v>0</v>
      </c>
      <c r="Z92" s="131">
        <f t="shared" si="58"/>
        <v>0</v>
      </c>
      <c r="AA92" s="131">
        <f t="shared" si="58"/>
        <v>0</v>
      </c>
      <c r="AB92" s="131">
        <f>SUM(S92:AA92)</f>
        <v>0</v>
      </c>
      <c r="AD92" s="132"/>
      <c r="AE92" s="132"/>
      <c r="AG92" s="132"/>
    </row>
    <row r="93" spans="1:33" s="109" customFormat="1" x14ac:dyDescent="0.2">
      <c r="A93" s="93">
        <v>321</v>
      </c>
      <c r="B93" s="93">
        <v>322</v>
      </c>
      <c r="C93" s="93" t="s">
        <v>243</v>
      </c>
      <c r="D93" s="102" t="s">
        <v>76</v>
      </c>
      <c r="E93" s="103" t="s">
        <v>247</v>
      </c>
      <c r="F93" s="104" t="s">
        <v>18</v>
      </c>
      <c r="G93" s="104" t="s">
        <v>18</v>
      </c>
      <c r="H93" s="125"/>
      <c r="I93" s="126">
        <f>$I$9</f>
        <v>4.0433599999999998</v>
      </c>
      <c r="J93" s="127">
        <f>$J$9</f>
        <v>6.862E-2</v>
      </c>
      <c r="K93" s="126">
        <f>$K$9</f>
        <v>1.09158</v>
      </c>
      <c r="L93" s="128"/>
      <c r="M93" s="126">
        <f>$M$43</f>
        <v>0.23571</v>
      </c>
      <c r="N93" s="127">
        <f>$N$43</f>
        <v>13.154590000000001</v>
      </c>
      <c r="O93" s="133"/>
      <c r="P93" s="126">
        <f>$P$9</f>
        <v>11.48405</v>
      </c>
      <c r="Q93" s="127">
        <f>$Q$9</f>
        <v>2.3999999999999998E-3</v>
      </c>
      <c r="R93" s="130">
        <f t="shared" si="55"/>
        <v>30.080310000000001</v>
      </c>
      <c r="S93" s="131">
        <f t="shared" si="59"/>
        <v>0</v>
      </c>
      <c r="T93" s="131">
        <f t="shared" si="59"/>
        <v>0</v>
      </c>
      <c r="U93" s="131">
        <f t="shared" si="59"/>
        <v>0</v>
      </c>
      <c r="V93" s="131">
        <f t="shared" si="59"/>
        <v>0</v>
      </c>
      <c r="W93" s="131">
        <f t="shared" si="59"/>
        <v>0</v>
      </c>
      <c r="X93" s="131">
        <f t="shared" si="59"/>
        <v>0</v>
      </c>
      <c r="Y93" s="131">
        <f t="shared" si="59"/>
        <v>0</v>
      </c>
      <c r="Z93" s="131">
        <f t="shared" si="58"/>
        <v>0</v>
      </c>
      <c r="AA93" s="131">
        <f t="shared" si="58"/>
        <v>0</v>
      </c>
      <c r="AB93" s="131">
        <f>SUM(S93:AA93)</f>
        <v>0</v>
      </c>
      <c r="AD93" s="132"/>
      <c r="AE93" s="132"/>
      <c r="AG93" s="132"/>
    </row>
    <row r="94" spans="1:33" s="85" customFormat="1" x14ac:dyDescent="0.2">
      <c r="A94" s="98">
        <v>323</v>
      </c>
      <c r="B94" s="107">
        <v>324</v>
      </c>
      <c r="C94" s="87" t="s">
        <v>244</v>
      </c>
      <c r="D94" s="111" t="s">
        <v>75</v>
      </c>
      <c r="E94" s="87" t="s">
        <v>248</v>
      </c>
      <c r="F94" s="79" t="s">
        <v>15</v>
      </c>
      <c r="G94" s="79" t="s">
        <v>16</v>
      </c>
      <c r="H94" s="152">
        <v>9101775</v>
      </c>
      <c r="I94" s="87">
        <f>$I$9</f>
        <v>4.0433599999999998</v>
      </c>
      <c r="J94" s="88">
        <f>$J$9</f>
        <v>6.862E-2</v>
      </c>
      <c r="K94" s="87">
        <f>$K$9</f>
        <v>1.09158</v>
      </c>
      <c r="L94" s="87">
        <f>$L$9</f>
        <v>0.27378999999999998</v>
      </c>
      <c r="M94" s="81"/>
      <c r="N94" s="88">
        <f>$N$15</f>
        <v>12.1921</v>
      </c>
      <c r="O94" s="82"/>
      <c r="P94" s="90">
        <f t="shared" ref="P94" si="60">$P$11</f>
        <v>12.711349999999999</v>
      </c>
      <c r="Q94" s="88">
        <f>$Q$9</f>
        <v>2.3999999999999998E-3</v>
      </c>
      <c r="R94" s="83">
        <f t="shared" si="55"/>
        <v>30.383199999999999</v>
      </c>
      <c r="S94" s="84">
        <f t="shared" si="59"/>
        <v>36801.752963999999</v>
      </c>
      <c r="T94" s="84">
        <f t="shared" si="59"/>
        <v>624.56380049999996</v>
      </c>
      <c r="U94" s="84">
        <f t="shared" si="59"/>
        <v>9935.3155544999991</v>
      </c>
      <c r="V94" s="84">
        <f t="shared" si="59"/>
        <v>2491.9749772499995</v>
      </c>
      <c r="W94" s="84">
        <f t="shared" si="59"/>
        <v>0</v>
      </c>
      <c r="X94" s="84">
        <f t="shared" si="59"/>
        <v>110969.75097749999</v>
      </c>
      <c r="Y94" s="84">
        <f t="shared" si="59"/>
        <v>0</v>
      </c>
      <c r="Z94" s="84">
        <f t="shared" si="58"/>
        <v>115695.84764625</v>
      </c>
      <c r="AA94" s="84">
        <f t="shared" si="58"/>
        <v>21.844259999999998</v>
      </c>
      <c r="AB94" s="84">
        <f>SUM(S94:AA94)</f>
        <v>276541.05017999996</v>
      </c>
      <c r="AD94" s="86"/>
      <c r="AE94" s="86"/>
      <c r="AG94" s="86"/>
    </row>
    <row r="95" spans="1:33" s="85" customFormat="1" x14ac:dyDescent="0.2">
      <c r="A95" s="98">
        <v>325</v>
      </c>
      <c r="B95" s="98">
        <v>326</v>
      </c>
      <c r="C95" s="98" t="s">
        <v>250</v>
      </c>
      <c r="D95" s="112" t="s">
        <v>91</v>
      </c>
      <c r="E95" s="87" t="s">
        <v>255</v>
      </c>
      <c r="F95" s="96" t="s">
        <v>18</v>
      </c>
      <c r="G95" s="96" t="s">
        <v>18</v>
      </c>
      <c r="H95" s="152">
        <v>0</v>
      </c>
      <c r="I95" s="87">
        <f t="shared" ref="I95:I98" si="61">$I$9</f>
        <v>4.0433599999999998</v>
      </c>
      <c r="J95" s="88">
        <f t="shared" ref="J95:J98" si="62">$J$9</f>
        <v>6.862E-2</v>
      </c>
      <c r="K95" s="87">
        <f t="shared" ref="K95:K98" si="63">$K$9</f>
        <v>1.09158</v>
      </c>
      <c r="L95" s="81"/>
      <c r="M95" s="87">
        <f>$M$43</f>
        <v>0.23571</v>
      </c>
      <c r="N95" s="88">
        <f>$N$48</f>
        <v>3.0037500000000001</v>
      </c>
      <c r="O95" s="82"/>
      <c r="P95" s="87">
        <f>$P$9</f>
        <v>11.48405</v>
      </c>
      <c r="Q95" s="88">
        <f t="shared" ref="Q95:Q98" si="64">$Q$9</f>
        <v>2.3999999999999998E-3</v>
      </c>
      <c r="R95" s="83">
        <f t="shared" ref="R95:R98" si="65">SUM(I95:Q95)</f>
        <v>19.929470000000002</v>
      </c>
      <c r="S95" s="84">
        <f t="shared" si="59"/>
        <v>0</v>
      </c>
      <c r="T95" s="84">
        <f t="shared" si="59"/>
        <v>0</v>
      </c>
      <c r="U95" s="84">
        <f t="shared" si="59"/>
        <v>0</v>
      </c>
      <c r="V95" s="84">
        <f t="shared" si="59"/>
        <v>0</v>
      </c>
      <c r="W95" s="84">
        <f t="shared" si="59"/>
        <v>0</v>
      </c>
      <c r="X95" s="84">
        <f t="shared" si="59"/>
        <v>0</v>
      </c>
      <c r="Y95" s="84">
        <f t="shared" si="59"/>
        <v>0</v>
      </c>
      <c r="Z95" s="84">
        <f t="shared" ref="Z95:Z98" si="66">$H95/1000*P95</f>
        <v>0</v>
      </c>
      <c r="AA95" s="84">
        <f t="shared" ref="AA95:AA98" si="67">$H95/1000*Q95</f>
        <v>0</v>
      </c>
      <c r="AB95" s="84">
        <f t="shared" ref="AB95:AB98" si="68">SUM(S95:AA95)</f>
        <v>0</v>
      </c>
      <c r="AD95" s="86"/>
      <c r="AE95" s="86"/>
      <c r="AG95" s="86"/>
    </row>
    <row r="96" spans="1:33" s="85" customFormat="1" x14ac:dyDescent="0.2">
      <c r="A96" s="98">
        <v>327</v>
      </c>
      <c r="B96" s="98">
        <v>328</v>
      </c>
      <c r="C96" s="112" t="s">
        <v>251</v>
      </c>
      <c r="D96" s="105" t="s">
        <v>85</v>
      </c>
      <c r="E96" s="113" t="s">
        <v>256</v>
      </c>
      <c r="F96" s="96" t="s">
        <v>20</v>
      </c>
      <c r="G96" s="96" t="s">
        <v>16</v>
      </c>
      <c r="H96" s="152">
        <v>766838</v>
      </c>
      <c r="I96" s="87">
        <f t="shared" si="61"/>
        <v>4.0433599999999998</v>
      </c>
      <c r="J96" s="88">
        <f t="shared" si="62"/>
        <v>6.862E-2</v>
      </c>
      <c r="K96" s="87">
        <f t="shared" si="63"/>
        <v>1.09158</v>
      </c>
      <c r="L96" s="87">
        <f t="shared" ref="L96:L98" si="69">$L$9</f>
        <v>0.27378999999999998</v>
      </c>
      <c r="M96" s="81"/>
      <c r="N96" s="88">
        <f>$N$16</f>
        <v>9.6111199999999997</v>
      </c>
      <c r="O96" s="88">
        <f>$O$16</f>
        <v>0.11241</v>
      </c>
      <c r="P96" s="90">
        <f>$P$11</f>
        <v>12.711349999999999</v>
      </c>
      <c r="Q96" s="88">
        <f t="shared" si="64"/>
        <v>2.3999999999999998E-3</v>
      </c>
      <c r="R96" s="83">
        <f t="shared" si="65"/>
        <v>27.914630000000002</v>
      </c>
      <c r="S96" s="84">
        <f t="shared" si="59"/>
        <v>3100.6020956799998</v>
      </c>
      <c r="T96" s="84">
        <f t="shared" si="59"/>
        <v>52.620423559999999</v>
      </c>
      <c r="U96" s="84">
        <f t="shared" si="59"/>
        <v>837.06502403999991</v>
      </c>
      <c r="V96" s="84">
        <f t="shared" si="59"/>
        <v>209.95257601999998</v>
      </c>
      <c r="W96" s="84">
        <f t="shared" si="59"/>
        <v>0</v>
      </c>
      <c r="X96" s="84">
        <f t="shared" si="59"/>
        <v>7370.1720385599992</v>
      </c>
      <c r="Y96" s="84">
        <f t="shared" si="59"/>
        <v>86.200259579999994</v>
      </c>
      <c r="Z96" s="84">
        <f t="shared" si="66"/>
        <v>9747.5462112999994</v>
      </c>
      <c r="AA96" s="84">
        <f t="shared" si="67"/>
        <v>1.8404111999999997</v>
      </c>
      <c r="AB96" s="84">
        <f t="shared" si="68"/>
        <v>21405.999039939998</v>
      </c>
      <c r="AD96" s="86"/>
      <c r="AE96" s="86"/>
      <c r="AG96" s="86"/>
    </row>
    <row r="97" spans="1:33" s="85" customFormat="1" x14ac:dyDescent="0.2">
      <c r="A97" s="98">
        <v>335</v>
      </c>
      <c r="B97" s="98">
        <v>336</v>
      </c>
      <c r="C97" s="114" t="s">
        <v>252</v>
      </c>
      <c r="D97" s="79" t="s">
        <v>80</v>
      </c>
      <c r="E97" s="87" t="s">
        <v>257</v>
      </c>
      <c r="F97" s="96" t="s">
        <v>17</v>
      </c>
      <c r="G97" s="96" t="s">
        <v>16</v>
      </c>
      <c r="H97" s="152">
        <v>0</v>
      </c>
      <c r="I97" s="87">
        <f t="shared" si="61"/>
        <v>4.0433599999999998</v>
      </c>
      <c r="J97" s="88">
        <f t="shared" si="62"/>
        <v>6.862E-2</v>
      </c>
      <c r="K97" s="87">
        <f t="shared" si="63"/>
        <v>1.09158</v>
      </c>
      <c r="L97" s="87">
        <f t="shared" si="69"/>
        <v>0.27378999999999998</v>
      </c>
      <c r="M97" s="81"/>
      <c r="N97" s="88">
        <f>$N$10</f>
        <v>3.0037500000000001</v>
      </c>
      <c r="O97" s="82"/>
      <c r="P97" s="90">
        <f>$P$11</f>
        <v>12.711349999999999</v>
      </c>
      <c r="Q97" s="88">
        <f t="shared" si="64"/>
        <v>2.3999999999999998E-3</v>
      </c>
      <c r="R97" s="83">
        <f t="shared" si="65"/>
        <v>21.194850000000002</v>
      </c>
      <c r="S97" s="84">
        <f t="shared" si="59"/>
        <v>0</v>
      </c>
      <c r="T97" s="84">
        <f t="shared" si="59"/>
        <v>0</v>
      </c>
      <c r="U97" s="84">
        <f t="shared" si="59"/>
        <v>0</v>
      </c>
      <c r="V97" s="84">
        <f t="shared" si="59"/>
        <v>0</v>
      </c>
      <c r="W97" s="84">
        <f t="shared" si="59"/>
        <v>0</v>
      </c>
      <c r="X97" s="84">
        <f t="shared" si="59"/>
        <v>0</v>
      </c>
      <c r="Y97" s="84">
        <f t="shared" si="59"/>
        <v>0</v>
      </c>
      <c r="Z97" s="84">
        <f t="shared" si="66"/>
        <v>0</v>
      </c>
      <c r="AA97" s="84">
        <f t="shared" si="67"/>
        <v>0</v>
      </c>
      <c r="AB97" s="84">
        <f t="shared" si="68"/>
        <v>0</v>
      </c>
      <c r="AD97" s="86"/>
      <c r="AE97" s="86"/>
      <c r="AG97" s="86"/>
    </row>
    <row r="98" spans="1:33" s="109" customFormat="1" x14ac:dyDescent="0.2">
      <c r="A98" s="93">
        <v>337</v>
      </c>
      <c r="B98" s="93">
        <v>338</v>
      </c>
      <c r="C98" s="103" t="s">
        <v>253</v>
      </c>
      <c r="D98" s="93" t="s">
        <v>139</v>
      </c>
      <c r="E98" s="103" t="s">
        <v>258</v>
      </c>
      <c r="F98" s="104" t="s">
        <v>144</v>
      </c>
      <c r="G98" s="104" t="s">
        <v>144</v>
      </c>
      <c r="H98" s="125"/>
      <c r="I98" s="126">
        <f t="shared" si="61"/>
        <v>4.0433599999999998</v>
      </c>
      <c r="J98" s="127">
        <f t="shared" si="62"/>
        <v>6.862E-2</v>
      </c>
      <c r="K98" s="126">
        <f t="shared" si="63"/>
        <v>1.09158</v>
      </c>
      <c r="L98" s="126">
        <f t="shared" si="69"/>
        <v>0.27378999999999998</v>
      </c>
      <c r="M98" s="128"/>
      <c r="N98" s="127">
        <f>$N$55</f>
        <v>10.976290000000001</v>
      </c>
      <c r="O98" s="133"/>
      <c r="P98" s="127">
        <f>$P$55</f>
        <v>9.5508199999999999</v>
      </c>
      <c r="Q98" s="127">
        <f t="shared" si="64"/>
        <v>2.3999999999999998E-3</v>
      </c>
      <c r="R98" s="130">
        <f t="shared" si="65"/>
        <v>26.006860000000003</v>
      </c>
      <c r="S98" s="131">
        <f t="shared" si="59"/>
        <v>0</v>
      </c>
      <c r="T98" s="131">
        <f t="shared" si="59"/>
        <v>0</v>
      </c>
      <c r="U98" s="131">
        <f t="shared" si="59"/>
        <v>0</v>
      </c>
      <c r="V98" s="131">
        <f t="shared" si="59"/>
        <v>0</v>
      </c>
      <c r="W98" s="131">
        <f t="shared" si="59"/>
        <v>0</v>
      </c>
      <c r="X98" s="131">
        <f t="shared" si="59"/>
        <v>0</v>
      </c>
      <c r="Y98" s="131">
        <f t="shared" si="59"/>
        <v>0</v>
      </c>
      <c r="Z98" s="131">
        <f t="shared" si="66"/>
        <v>0</v>
      </c>
      <c r="AA98" s="131">
        <f t="shared" si="67"/>
        <v>0</v>
      </c>
      <c r="AB98" s="131">
        <f t="shared" si="68"/>
        <v>0</v>
      </c>
      <c r="AC98" s="134" t="s">
        <v>305</v>
      </c>
      <c r="AD98" s="132"/>
      <c r="AE98" s="132"/>
      <c r="AG98" s="132"/>
    </row>
    <row r="99" spans="1:33" s="85" customFormat="1" x14ac:dyDescent="0.2">
      <c r="A99" s="98">
        <v>343</v>
      </c>
      <c r="B99" s="98">
        <v>344</v>
      </c>
      <c r="C99" s="114" t="s">
        <v>254</v>
      </c>
      <c r="D99" s="79" t="s">
        <v>78</v>
      </c>
      <c r="E99" s="87" t="s">
        <v>263</v>
      </c>
      <c r="F99" s="96" t="s">
        <v>17</v>
      </c>
      <c r="G99" s="96" t="s">
        <v>16</v>
      </c>
      <c r="H99" s="152">
        <v>7976173</v>
      </c>
      <c r="I99" s="87">
        <f>$I$9</f>
        <v>4.0433599999999998</v>
      </c>
      <c r="J99" s="88">
        <f>$J$9</f>
        <v>6.862E-2</v>
      </c>
      <c r="K99" s="87">
        <f>$K$9</f>
        <v>1.09158</v>
      </c>
      <c r="L99" s="87">
        <f>$L$9</f>
        <v>0.27378999999999998</v>
      </c>
      <c r="M99" s="81"/>
      <c r="N99" s="88">
        <f>$N$9</f>
        <v>10.10238</v>
      </c>
      <c r="O99" s="82"/>
      <c r="P99" s="90">
        <f>$P$11</f>
        <v>12.711349999999999</v>
      </c>
      <c r="Q99" s="88">
        <f>$Q$9</f>
        <v>2.3999999999999998E-3</v>
      </c>
      <c r="R99" s="83">
        <f>SUM(I99:Q99)</f>
        <v>28.293480000000002</v>
      </c>
      <c r="S99" s="84">
        <f t="shared" ref="S99:AA99" si="70">$H99/1000*I99</f>
        <v>32250.538861279998</v>
      </c>
      <c r="T99" s="84">
        <f t="shared" si="70"/>
        <v>547.32499125999993</v>
      </c>
      <c r="U99" s="84">
        <f t="shared" si="70"/>
        <v>8706.6309233399988</v>
      </c>
      <c r="V99" s="84">
        <f t="shared" si="70"/>
        <v>2183.7964056699998</v>
      </c>
      <c r="W99" s="84">
        <f t="shared" si="70"/>
        <v>0</v>
      </c>
      <c r="X99" s="84">
        <f t="shared" si="70"/>
        <v>80578.330591739999</v>
      </c>
      <c r="Y99" s="84">
        <f t="shared" si="70"/>
        <v>0</v>
      </c>
      <c r="Z99" s="84">
        <f t="shared" si="70"/>
        <v>101387.92666355</v>
      </c>
      <c r="AA99" s="84">
        <f t="shared" si="70"/>
        <v>19.142815199999998</v>
      </c>
      <c r="AB99" s="84">
        <f>SUM(S99:AA99)</f>
        <v>225673.69125204001</v>
      </c>
      <c r="AD99" s="86"/>
      <c r="AE99" s="86"/>
      <c r="AG99" s="86"/>
    </row>
    <row r="100" spans="1:33" s="85" customFormat="1" x14ac:dyDescent="0.2">
      <c r="A100" s="97">
        <v>345</v>
      </c>
      <c r="B100" s="97">
        <v>346</v>
      </c>
      <c r="C100" s="97" t="s">
        <v>264</v>
      </c>
      <c r="D100" s="105" t="s">
        <v>76</v>
      </c>
      <c r="E100" s="100" t="s">
        <v>270</v>
      </c>
      <c r="F100" s="97" t="s">
        <v>18</v>
      </c>
      <c r="G100" s="97" t="s">
        <v>18</v>
      </c>
      <c r="H100" s="152">
        <v>0</v>
      </c>
      <c r="I100" s="87">
        <f t="shared" ref="I100:I108" si="71">$I$9</f>
        <v>4.0433599999999998</v>
      </c>
      <c r="J100" s="88">
        <f t="shared" ref="J100:J110" si="72">$J$9</f>
        <v>6.862E-2</v>
      </c>
      <c r="K100" s="87">
        <f t="shared" ref="K100:K110" si="73">$K$9</f>
        <v>1.09158</v>
      </c>
      <c r="L100" s="81"/>
      <c r="M100" s="87">
        <f>$M$43</f>
        <v>0.23571</v>
      </c>
      <c r="N100" s="88">
        <f>$N$43</f>
        <v>13.154590000000001</v>
      </c>
      <c r="O100" s="82"/>
      <c r="P100" s="87">
        <f>$P$9</f>
        <v>11.48405</v>
      </c>
      <c r="Q100" s="88">
        <f t="shared" ref="Q100:Q110" si="74">$Q$9</f>
        <v>2.3999999999999998E-3</v>
      </c>
      <c r="R100" s="83">
        <f t="shared" ref="R100:R114" si="75">SUM(I100:Q100)</f>
        <v>30.080310000000001</v>
      </c>
      <c r="S100" s="84">
        <f t="shared" ref="S100:AA100" si="76">$H100/1000*I100</f>
        <v>0</v>
      </c>
      <c r="T100" s="84">
        <f t="shared" si="76"/>
        <v>0</v>
      </c>
      <c r="U100" s="84">
        <f t="shared" si="76"/>
        <v>0</v>
      </c>
      <c r="V100" s="84">
        <f t="shared" si="76"/>
        <v>0</v>
      </c>
      <c r="W100" s="84">
        <f t="shared" si="76"/>
        <v>0</v>
      </c>
      <c r="X100" s="84">
        <f t="shared" si="76"/>
        <v>0</v>
      </c>
      <c r="Y100" s="84">
        <f t="shared" si="76"/>
        <v>0</v>
      </c>
      <c r="Z100" s="84">
        <f t="shared" si="76"/>
        <v>0</v>
      </c>
      <c r="AA100" s="84">
        <f t="shared" si="76"/>
        <v>0</v>
      </c>
      <c r="AB100" s="84">
        <f t="shared" ref="AB100:AB110" si="77">SUM(S100:AA100)</f>
        <v>0</v>
      </c>
      <c r="AD100" s="86"/>
      <c r="AE100" s="86"/>
      <c r="AG100" s="86"/>
    </row>
    <row r="101" spans="1:33" s="85" customFormat="1" x14ac:dyDescent="0.2">
      <c r="A101" s="97">
        <v>347</v>
      </c>
      <c r="B101" s="97">
        <v>348</v>
      </c>
      <c r="C101" s="97" t="s">
        <v>265</v>
      </c>
      <c r="D101" s="105" t="s">
        <v>91</v>
      </c>
      <c r="E101" s="100" t="s">
        <v>271</v>
      </c>
      <c r="F101" s="97" t="s">
        <v>18</v>
      </c>
      <c r="G101" s="97" t="s">
        <v>18</v>
      </c>
      <c r="H101" s="152">
        <v>0</v>
      </c>
      <c r="I101" s="87">
        <f t="shared" si="71"/>
        <v>4.0433599999999998</v>
      </c>
      <c r="J101" s="88">
        <f t="shared" si="72"/>
        <v>6.862E-2</v>
      </c>
      <c r="K101" s="87">
        <f t="shared" si="73"/>
        <v>1.09158</v>
      </c>
      <c r="L101" s="81"/>
      <c r="M101" s="87">
        <f>$M$43</f>
        <v>0.23571</v>
      </c>
      <c r="N101" s="88">
        <f>$N$48</f>
        <v>3.0037500000000001</v>
      </c>
      <c r="O101" s="82"/>
      <c r="P101" s="87">
        <f>$P$9</f>
        <v>11.48405</v>
      </c>
      <c r="Q101" s="88">
        <f t="shared" si="74"/>
        <v>2.3999999999999998E-3</v>
      </c>
      <c r="R101" s="83">
        <f t="shared" si="75"/>
        <v>19.929470000000002</v>
      </c>
      <c r="S101" s="84">
        <f t="shared" ref="S101:S114" si="78">$H101/1000*I101</f>
        <v>0</v>
      </c>
      <c r="T101" s="84">
        <f t="shared" ref="T101:T102" si="79">$H101/1000*J101</f>
        <v>0</v>
      </c>
      <c r="U101" s="84">
        <f t="shared" ref="U101:U102" si="80">$H101/1000*K101</f>
        <v>0</v>
      </c>
      <c r="V101" s="84">
        <f t="shared" ref="V101:V102" si="81">$H101/1000*L101</f>
        <v>0</v>
      </c>
      <c r="W101" s="84">
        <f t="shared" ref="W101:W102" si="82">$H101/1000*M101</f>
        <v>0</v>
      </c>
      <c r="X101" s="84">
        <f t="shared" ref="X101:X102" si="83">$H101/1000*N101</f>
        <v>0</v>
      </c>
      <c r="Y101" s="84">
        <f t="shared" ref="Y101:Y102" si="84">$H101/1000*O101</f>
        <v>0</v>
      </c>
      <c r="Z101" s="84">
        <f t="shared" ref="Z101:Z102" si="85">$H101/1000*P101</f>
        <v>0</v>
      </c>
      <c r="AA101" s="84">
        <f t="shared" ref="AA101:AA102" si="86">$H101/1000*Q101</f>
        <v>0</v>
      </c>
      <c r="AB101" s="84">
        <f t="shared" si="77"/>
        <v>0</v>
      </c>
      <c r="AD101" s="86"/>
      <c r="AE101" s="86"/>
      <c r="AG101" s="86"/>
    </row>
    <row r="102" spans="1:33" s="109" customFormat="1" x14ac:dyDescent="0.2">
      <c r="A102" s="93">
        <v>349</v>
      </c>
      <c r="B102" s="93">
        <v>350</v>
      </c>
      <c r="C102" s="93" t="s">
        <v>266</v>
      </c>
      <c r="D102" s="115" t="s">
        <v>139</v>
      </c>
      <c r="E102" s="103" t="s">
        <v>267</v>
      </c>
      <c r="F102" s="116" t="s">
        <v>144</v>
      </c>
      <c r="G102" s="116" t="s">
        <v>144</v>
      </c>
      <c r="H102" s="125"/>
      <c r="I102" s="126">
        <f t="shared" si="71"/>
        <v>4.0433599999999998</v>
      </c>
      <c r="J102" s="127">
        <f t="shared" si="72"/>
        <v>6.862E-2</v>
      </c>
      <c r="K102" s="126">
        <f t="shared" si="73"/>
        <v>1.09158</v>
      </c>
      <c r="L102" s="126">
        <f t="shared" ref="L102:L109" si="87">$L$9</f>
        <v>0.27378999999999998</v>
      </c>
      <c r="M102" s="128"/>
      <c r="N102" s="127">
        <f>$N$55</f>
        <v>10.976290000000001</v>
      </c>
      <c r="O102" s="133"/>
      <c r="P102" s="127">
        <f>$P$55</f>
        <v>9.5508199999999999</v>
      </c>
      <c r="Q102" s="127">
        <f t="shared" si="74"/>
        <v>2.3999999999999998E-3</v>
      </c>
      <c r="R102" s="130">
        <f t="shared" si="75"/>
        <v>26.006860000000003</v>
      </c>
      <c r="S102" s="131">
        <f t="shared" si="78"/>
        <v>0</v>
      </c>
      <c r="T102" s="131">
        <f t="shared" si="79"/>
        <v>0</v>
      </c>
      <c r="U102" s="131">
        <f t="shared" si="80"/>
        <v>0</v>
      </c>
      <c r="V102" s="131">
        <f t="shared" si="81"/>
        <v>0</v>
      </c>
      <c r="W102" s="131">
        <f t="shared" si="82"/>
        <v>0</v>
      </c>
      <c r="X102" s="131">
        <f t="shared" si="83"/>
        <v>0</v>
      </c>
      <c r="Y102" s="131">
        <f t="shared" si="84"/>
        <v>0</v>
      </c>
      <c r="Z102" s="131">
        <f t="shared" si="85"/>
        <v>0</v>
      </c>
      <c r="AA102" s="131">
        <f t="shared" si="86"/>
        <v>0</v>
      </c>
      <c r="AB102" s="131">
        <f t="shared" si="77"/>
        <v>0</v>
      </c>
      <c r="AD102" s="132"/>
      <c r="AE102" s="132"/>
      <c r="AG102" s="132"/>
    </row>
    <row r="103" spans="1:33" s="85" customFormat="1" x14ac:dyDescent="0.2">
      <c r="A103" s="97">
        <v>352</v>
      </c>
      <c r="B103" s="97">
        <v>353</v>
      </c>
      <c r="C103" s="97" t="s">
        <v>268</v>
      </c>
      <c r="D103" s="97" t="s">
        <v>76</v>
      </c>
      <c r="E103" s="117" t="s">
        <v>269</v>
      </c>
      <c r="F103" s="97" t="s">
        <v>18</v>
      </c>
      <c r="G103" s="97" t="s">
        <v>18</v>
      </c>
      <c r="H103" s="152">
        <v>7126646</v>
      </c>
      <c r="I103" s="87">
        <f t="shared" ref="I103:I110" si="88">$I$9</f>
        <v>4.0433599999999998</v>
      </c>
      <c r="J103" s="88">
        <f t="shared" ref="J103:J105" si="89">$J$9</f>
        <v>6.862E-2</v>
      </c>
      <c r="K103" s="87">
        <f t="shared" ref="K103:K105" si="90">$K$9</f>
        <v>1.09158</v>
      </c>
      <c r="L103" s="81"/>
      <c r="M103" s="87">
        <f t="shared" ref="M103:M108" si="91">$M$43</f>
        <v>0.23571</v>
      </c>
      <c r="N103" s="156">
        <v>15.154590000000001</v>
      </c>
      <c r="O103" s="82"/>
      <c r="P103" s="87">
        <f t="shared" ref="P103:P108" si="92">$P$9</f>
        <v>11.48405</v>
      </c>
      <c r="Q103" s="88">
        <f t="shared" ref="Q103:Q105" si="93">$Q$9</f>
        <v>2.3999999999999998E-3</v>
      </c>
      <c r="R103" s="83">
        <f t="shared" ref="R103" si="94">SUM(I103:Q103)</f>
        <v>32.080310000000004</v>
      </c>
      <c r="S103" s="84">
        <f t="shared" ref="S103:AA109" si="95">$H103/1000*I103</f>
        <v>28815.595370559997</v>
      </c>
      <c r="T103" s="84">
        <f t="shared" si="95"/>
        <v>489.03044851999999</v>
      </c>
      <c r="U103" s="84">
        <f t="shared" si="95"/>
        <v>7779.3042406799996</v>
      </c>
      <c r="V103" s="84">
        <f t="shared" si="95"/>
        <v>0</v>
      </c>
      <c r="W103" s="84">
        <f t="shared" si="95"/>
        <v>1679.82172866</v>
      </c>
      <c r="X103" s="84">
        <f t="shared" si="95"/>
        <v>108001.39820513999</v>
      </c>
      <c r="Y103" s="84">
        <f t="shared" si="95"/>
        <v>0</v>
      </c>
      <c r="Z103" s="84">
        <f t="shared" si="95"/>
        <v>81842.758996299992</v>
      </c>
      <c r="AA103" s="84">
        <f t="shared" si="95"/>
        <v>17.103950399999999</v>
      </c>
      <c r="AB103" s="84">
        <f t="shared" ref="AB103:AB104" si="96">SUM(S103:AA103)</f>
        <v>228625.01294025997</v>
      </c>
      <c r="AD103" s="86"/>
      <c r="AE103" s="86"/>
      <c r="AG103" s="86"/>
    </row>
    <row r="104" spans="1:33" s="85" customFormat="1" x14ac:dyDescent="0.2">
      <c r="A104" s="97">
        <v>354</v>
      </c>
      <c r="B104" s="97">
        <v>355</v>
      </c>
      <c r="C104" s="97" t="s">
        <v>274</v>
      </c>
      <c r="D104" s="97" t="s">
        <v>76</v>
      </c>
      <c r="E104" s="117" t="s">
        <v>275</v>
      </c>
      <c r="F104" s="97" t="s">
        <v>18</v>
      </c>
      <c r="G104" s="97" t="s">
        <v>18</v>
      </c>
      <c r="H104" s="152">
        <v>5067002</v>
      </c>
      <c r="I104" s="87">
        <f t="shared" si="71"/>
        <v>4.0433599999999998</v>
      </c>
      <c r="J104" s="88">
        <f t="shared" si="72"/>
        <v>6.862E-2</v>
      </c>
      <c r="K104" s="87">
        <f t="shared" si="73"/>
        <v>1.09158</v>
      </c>
      <c r="L104" s="81"/>
      <c r="M104" s="87">
        <f t="shared" si="91"/>
        <v>0.23571</v>
      </c>
      <c r="N104" s="88">
        <f>$N$43</f>
        <v>13.154590000000001</v>
      </c>
      <c r="O104" s="82"/>
      <c r="P104" s="87">
        <f t="shared" si="92"/>
        <v>11.48405</v>
      </c>
      <c r="Q104" s="88">
        <f t="shared" si="74"/>
        <v>2.3999999999999998E-3</v>
      </c>
      <c r="R104" s="83">
        <f t="shared" ref="R104" si="97">SUM(I104:Q104)</f>
        <v>30.080310000000001</v>
      </c>
      <c r="S104" s="84">
        <f t="shared" si="95"/>
        <v>20487.71320672</v>
      </c>
      <c r="T104" s="84">
        <f t="shared" si="95"/>
        <v>347.69767724000002</v>
      </c>
      <c r="U104" s="84">
        <f t="shared" si="95"/>
        <v>5531.0380431600006</v>
      </c>
      <c r="V104" s="84">
        <f t="shared" si="95"/>
        <v>0</v>
      </c>
      <c r="W104" s="84">
        <f t="shared" si="95"/>
        <v>1194.3430414200002</v>
      </c>
      <c r="X104" s="84">
        <f t="shared" si="95"/>
        <v>66654.333839180006</v>
      </c>
      <c r="Y104" s="84">
        <f t="shared" si="95"/>
        <v>0</v>
      </c>
      <c r="Z104" s="84">
        <f t="shared" si="95"/>
        <v>58189.704318100004</v>
      </c>
      <c r="AA104" s="84">
        <f t="shared" si="95"/>
        <v>12.160804799999999</v>
      </c>
      <c r="AB104" s="84">
        <f t="shared" si="96"/>
        <v>152416.99093062</v>
      </c>
      <c r="AD104" s="86"/>
      <c r="AE104" s="86"/>
      <c r="AG104" s="86"/>
    </row>
    <row r="105" spans="1:33" s="85" customFormat="1" x14ac:dyDescent="0.2">
      <c r="A105" s="97">
        <v>356</v>
      </c>
      <c r="B105" s="97">
        <v>357</v>
      </c>
      <c r="C105" s="97" t="s">
        <v>276</v>
      </c>
      <c r="D105" s="97" t="s">
        <v>76</v>
      </c>
      <c r="E105" s="117" t="s">
        <v>277</v>
      </c>
      <c r="F105" s="97" t="s">
        <v>18</v>
      </c>
      <c r="G105" s="97" t="s">
        <v>18</v>
      </c>
      <c r="H105" s="152">
        <v>6085103</v>
      </c>
      <c r="I105" s="87">
        <f t="shared" si="88"/>
        <v>4.0433599999999998</v>
      </c>
      <c r="J105" s="88">
        <f t="shared" si="89"/>
        <v>6.862E-2</v>
      </c>
      <c r="K105" s="87">
        <f t="shared" si="90"/>
        <v>1.09158</v>
      </c>
      <c r="L105" s="81"/>
      <c r="M105" s="87">
        <f t="shared" si="91"/>
        <v>0.23571</v>
      </c>
      <c r="N105" s="95">
        <f>$N$103</f>
        <v>15.154590000000001</v>
      </c>
      <c r="O105" s="82"/>
      <c r="P105" s="87">
        <f t="shared" si="92"/>
        <v>11.48405</v>
      </c>
      <c r="Q105" s="88">
        <f t="shared" si="93"/>
        <v>2.3999999999999998E-3</v>
      </c>
      <c r="R105" s="83">
        <f t="shared" ref="R105:R107" si="98">SUM(I105:Q105)</f>
        <v>32.080310000000004</v>
      </c>
      <c r="S105" s="84">
        <f t="shared" ref="S105:S107" si="99">$H105/1000*I105</f>
        <v>24604.262066079998</v>
      </c>
      <c r="T105" s="84">
        <f t="shared" ref="T105:T107" si="100">$H105/1000*J105</f>
        <v>417.55976786000002</v>
      </c>
      <c r="U105" s="84">
        <f t="shared" ref="U105:U107" si="101">$H105/1000*K105</f>
        <v>6642.3767327400001</v>
      </c>
      <c r="V105" s="84">
        <f t="shared" ref="V105:V107" si="102">$H105/1000*L105</f>
        <v>0</v>
      </c>
      <c r="W105" s="84">
        <f t="shared" ref="W105:W107" si="103">$H105/1000*M105</f>
        <v>1434.31962813</v>
      </c>
      <c r="X105" s="84">
        <f t="shared" ref="X105:X107" si="104">$H105/1000*N105</f>
        <v>92217.241072770004</v>
      </c>
      <c r="Y105" s="84">
        <f t="shared" ref="Y105:Y107" si="105">$H105/1000*O105</f>
        <v>0</v>
      </c>
      <c r="Z105" s="84">
        <f t="shared" ref="Z105:Z107" si="106">$H105/1000*P105</f>
        <v>69881.627107149994</v>
      </c>
      <c r="AA105" s="84">
        <f t="shared" ref="AA105:AA107" si="107">$H105/1000*Q105</f>
        <v>14.6042472</v>
      </c>
      <c r="AB105" s="84">
        <f t="shared" ref="AB105:AB107" si="108">SUM(S105:AA105)</f>
        <v>195211.99062192999</v>
      </c>
      <c r="AD105" s="86"/>
      <c r="AE105" s="86"/>
      <c r="AG105" s="86"/>
    </row>
    <row r="106" spans="1:33" s="85" customFormat="1" x14ac:dyDescent="0.2">
      <c r="A106" s="97">
        <v>358</v>
      </c>
      <c r="B106" s="97">
        <v>359</v>
      </c>
      <c r="C106" s="97" t="s">
        <v>391</v>
      </c>
      <c r="D106" s="97" t="s">
        <v>76</v>
      </c>
      <c r="E106" s="117" t="s">
        <v>389</v>
      </c>
      <c r="F106" s="97" t="s">
        <v>18</v>
      </c>
      <c r="G106" s="97" t="s">
        <v>18</v>
      </c>
      <c r="H106" s="152">
        <v>1984355</v>
      </c>
      <c r="I106" s="87">
        <f t="shared" si="71"/>
        <v>4.0433599999999998</v>
      </c>
      <c r="J106" s="88">
        <f t="shared" si="72"/>
        <v>6.862E-2</v>
      </c>
      <c r="K106" s="87">
        <f t="shared" si="73"/>
        <v>1.09158</v>
      </c>
      <c r="L106" s="81"/>
      <c r="M106" s="87">
        <f t="shared" si="91"/>
        <v>0.23571</v>
      </c>
      <c r="N106" s="88">
        <f>$N$43</f>
        <v>13.154590000000001</v>
      </c>
      <c r="O106" s="82"/>
      <c r="P106" s="87">
        <f t="shared" si="92"/>
        <v>11.48405</v>
      </c>
      <c r="Q106" s="88">
        <f t="shared" si="74"/>
        <v>2.3999999999999998E-3</v>
      </c>
      <c r="R106" s="83">
        <f t="shared" si="98"/>
        <v>30.080310000000001</v>
      </c>
      <c r="S106" s="84">
        <f t="shared" si="99"/>
        <v>8023.4616328000002</v>
      </c>
      <c r="T106" s="84">
        <f t="shared" si="100"/>
        <v>136.16644009999999</v>
      </c>
      <c r="U106" s="84">
        <f t="shared" si="101"/>
        <v>2166.0822309</v>
      </c>
      <c r="V106" s="84">
        <f t="shared" si="102"/>
        <v>0</v>
      </c>
      <c r="W106" s="84">
        <f t="shared" si="103"/>
        <v>467.73231705000001</v>
      </c>
      <c r="X106" s="84">
        <f t="shared" si="104"/>
        <v>26103.376439450003</v>
      </c>
      <c r="Y106" s="84">
        <f t="shared" si="105"/>
        <v>0</v>
      </c>
      <c r="Z106" s="84">
        <f t="shared" si="106"/>
        <v>22788.432037750001</v>
      </c>
      <c r="AA106" s="84">
        <f t="shared" si="107"/>
        <v>4.7624519999999997</v>
      </c>
      <c r="AB106" s="84">
        <f t="shared" si="108"/>
        <v>59690.013550050011</v>
      </c>
      <c r="AC106" s="141" t="s">
        <v>390</v>
      </c>
      <c r="AD106" s="86"/>
      <c r="AE106" s="86"/>
      <c r="AG106" s="86"/>
    </row>
    <row r="107" spans="1:33" s="85" customFormat="1" x14ac:dyDescent="0.2">
      <c r="A107" s="97">
        <v>360</v>
      </c>
      <c r="B107" s="97">
        <v>361</v>
      </c>
      <c r="C107" s="97" t="s">
        <v>280</v>
      </c>
      <c r="D107" s="97" t="s">
        <v>76</v>
      </c>
      <c r="E107" s="117" t="s">
        <v>281</v>
      </c>
      <c r="F107" s="97" t="s">
        <v>18</v>
      </c>
      <c r="G107" s="97" t="s">
        <v>18</v>
      </c>
      <c r="H107" s="152">
        <v>1409560</v>
      </c>
      <c r="I107" s="87">
        <f t="shared" si="71"/>
        <v>4.0433599999999998</v>
      </c>
      <c r="J107" s="88">
        <f t="shared" si="72"/>
        <v>6.862E-2</v>
      </c>
      <c r="K107" s="87">
        <f t="shared" si="73"/>
        <v>1.09158</v>
      </c>
      <c r="L107" s="81"/>
      <c r="M107" s="87">
        <f t="shared" si="91"/>
        <v>0.23571</v>
      </c>
      <c r="N107" s="88">
        <f>$N$43</f>
        <v>13.154590000000001</v>
      </c>
      <c r="O107" s="82"/>
      <c r="P107" s="87">
        <f t="shared" si="92"/>
        <v>11.48405</v>
      </c>
      <c r="Q107" s="88">
        <f t="shared" si="74"/>
        <v>2.3999999999999998E-3</v>
      </c>
      <c r="R107" s="83">
        <f t="shared" si="98"/>
        <v>30.080310000000001</v>
      </c>
      <c r="S107" s="84">
        <f t="shared" si="99"/>
        <v>5699.3585215999992</v>
      </c>
      <c r="T107" s="84">
        <f t="shared" si="100"/>
        <v>96.724007200000003</v>
      </c>
      <c r="U107" s="84">
        <f t="shared" si="101"/>
        <v>1538.6475048</v>
      </c>
      <c r="V107" s="84">
        <f t="shared" si="102"/>
        <v>0</v>
      </c>
      <c r="W107" s="84">
        <f t="shared" si="103"/>
        <v>332.24738759999997</v>
      </c>
      <c r="X107" s="84">
        <f t="shared" si="104"/>
        <v>18542.1838804</v>
      </c>
      <c r="Y107" s="84">
        <f t="shared" si="105"/>
        <v>0</v>
      </c>
      <c r="Z107" s="84">
        <f t="shared" si="106"/>
        <v>16187.457517999999</v>
      </c>
      <c r="AA107" s="84">
        <f t="shared" si="107"/>
        <v>3.3829439999999997</v>
      </c>
      <c r="AB107" s="84">
        <f t="shared" si="108"/>
        <v>42400.001763599998</v>
      </c>
      <c r="AD107" s="86"/>
      <c r="AE107" s="86"/>
      <c r="AG107" s="86"/>
    </row>
    <row r="108" spans="1:33" s="85" customFormat="1" x14ac:dyDescent="0.2">
      <c r="A108" s="97">
        <v>362</v>
      </c>
      <c r="B108" s="97">
        <v>363</v>
      </c>
      <c r="C108" s="97" t="s">
        <v>282</v>
      </c>
      <c r="D108" s="97" t="s">
        <v>76</v>
      </c>
      <c r="E108" s="117" t="s">
        <v>283</v>
      </c>
      <c r="F108" s="97" t="s">
        <v>18</v>
      </c>
      <c r="G108" s="97" t="s">
        <v>18</v>
      </c>
      <c r="H108" s="152">
        <v>5083791</v>
      </c>
      <c r="I108" s="87">
        <f t="shared" si="71"/>
        <v>4.0433599999999998</v>
      </c>
      <c r="J108" s="88">
        <f t="shared" si="72"/>
        <v>6.862E-2</v>
      </c>
      <c r="K108" s="87">
        <f t="shared" si="73"/>
        <v>1.09158</v>
      </c>
      <c r="L108" s="81"/>
      <c r="M108" s="87">
        <f t="shared" si="91"/>
        <v>0.23571</v>
      </c>
      <c r="N108" s="88">
        <f>$N$43</f>
        <v>13.154590000000001</v>
      </c>
      <c r="O108" s="82"/>
      <c r="P108" s="87">
        <f t="shared" si="92"/>
        <v>11.48405</v>
      </c>
      <c r="Q108" s="88">
        <f t="shared" si="74"/>
        <v>2.3999999999999998E-3</v>
      </c>
      <c r="R108" s="83">
        <f t="shared" ref="R108" si="109">SUM(I108:Q108)</f>
        <v>30.080310000000001</v>
      </c>
      <c r="S108" s="84">
        <f t="shared" ref="S108" si="110">$H108/1000*I108</f>
        <v>20555.597177759999</v>
      </c>
      <c r="T108" s="84">
        <f t="shared" ref="T108" si="111">$H108/1000*J108</f>
        <v>348.84973841999999</v>
      </c>
      <c r="U108" s="84">
        <f t="shared" ref="U108" si="112">$H108/1000*K108</f>
        <v>5549.36457978</v>
      </c>
      <c r="V108" s="84">
        <f t="shared" ref="V108" si="113">$H108/1000*L108</f>
        <v>0</v>
      </c>
      <c r="W108" s="84">
        <f t="shared" ref="W108" si="114">$H108/1000*M108</f>
        <v>1198.3003766100001</v>
      </c>
      <c r="X108" s="84">
        <f t="shared" ref="X108" si="115">$H108/1000*N108</f>
        <v>66875.186250690007</v>
      </c>
      <c r="Y108" s="84">
        <f t="shared" ref="Y108" si="116">$H108/1000*O108</f>
        <v>0</v>
      </c>
      <c r="Z108" s="84">
        <f t="shared" ref="Z108" si="117">$H108/1000*P108</f>
        <v>58382.510033550003</v>
      </c>
      <c r="AA108" s="84">
        <f t="shared" ref="AA108" si="118">$H108/1000*Q108</f>
        <v>12.201098399999999</v>
      </c>
      <c r="AB108" s="84">
        <f t="shared" ref="AB108" si="119">SUM(S108:AA108)</f>
        <v>152922.00925521</v>
      </c>
      <c r="AD108" s="86"/>
      <c r="AE108" s="86"/>
      <c r="AG108" s="86"/>
    </row>
    <row r="109" spans="1:33" s="109" customFormat="1" x14ac:dyDescent="0.2">
      <c r="A109" s="93">
        <v>364</v>
      </c>
      <c r="B109" s="93">
        <v>365</v>
      </c>
      <c r="C109" s="93" t="s">
        <v>272</v>
      </c>
      <c r="D109" s="93" t="s">
        <v>139</v>
      </c>
      <c r="E109" s="94" t="s">
        <v>273</v>
      </c>
      <c r="F109" s="116" t="s">
        <v>144</v>
      </c>
      <c r="G109" s="116" t="s">
        <v>144</v>
      </c>
      <c r="H109" s="125"/>
      <c r="I109" s="126">
        <f t="shared" si="88"/>
        <v>4.0433599999999998</v>
      </c>
      <c r="J109" s="127">
        <f t="shared" si="72"/>
        <v>6.862E-2</v>
      </c>
      <c r="K109" s="126">
        <f t="shared" si="73"/>
        <v>1.09158</v>
      </c>
      <c r="L109" s="126">
        <f t="shared" si="87"/>
        <v>0.27378999999999998</v>
      </c>
      <c r="M109" s="128"/>
      <c r="N109" s="127">
        <f>$N$55</f>
        <v>10.976290000000001</v>
      </c>
      <c r="O109" s="133"/>
      <c r="P109" s="127">
        <f>$P$55</f>
        <v>9.5508199999999999</v>
      </c>
      <c r="Q109" s="127">
        <f t="shared" si="74"/>
        <v>2.3999999999999998E-3</v>
      </c>
      <c r="R109" s="130">
        <f t="shared" si="75"/>
        <v>26.006860000000003</v>
      </c>
      <c r="S109" s="131">
        <f t="shared" si="78"/>
        <v>0</v>
      </c>
      <c r="T109" s="131">
        <f t="shared" si="95"/>
        <v>0</v>
      </c>
      <c r="U109" s="131">
        <f t="shared" si="95"/>
        <v>0</v>
      </c>
      <c r="V109" s="131">
        <f t="shared" si="95"/>
        <v>0</v>
      </c>
      <c r="W109" s="131">
        <f t="shared" si="95"/>
        <v>0</v>
      </c>
      <c r="X109" s="131">
        <f t="shared" si="95"/>
        <v>0</v>
      </c>
      <c r="Y109" s="131">
        <f t="shared" si="95"/>
        <v>0</v>
      </c>
      <c r="Z109" s="131">
        <f t="shared" si="95"/>
        <v>0</v>
      </c>
      <c r="AA109" s="131">
        <f t="shared" si="95"/>
        <v>0</v>
      </c>
      <c r="AB109" s="131">
        <f t="shared" si="77"/>
        <v>0</v>
      </c>
      <c r="AD109" s="132"/>
      <c r="AE109" s="132"/>
      <c r="AG109" s="132"/>
    </row>
    <row r="110" spans="1:33" s="85" customFormat="1" x14ac:dyDescent="0.2">
      <c r="A110" s="97">
        <v>366</v>
      </c>
      <c r="B110" s="97">
        <v>367</v>
      </c>
      <c r="C110" s="97" t="s">
        <v>278</v>
      </c>
      <c r="D110" s="97" t="s">
        <v>76</v>
      </c>
      <c r="E110" s="117" t="s">
        <v>279</v>
      </c>
      <c r="F110" s="97" t="s">
        <v>18</v>
      </c>
      <c r="G110" s="97" t="s">
        <v>18</v>
      </c>
      <c r="H110" s="152">
        <v>23898125</v>
      </c>
      <c r="I110" s="87">
        <f t="shared" si="88"/>
        <v>4.0433599999999998</v>
      </c>
      <c r="J110" s="88">
        <f t="shared" si="72"/>
        <v>6.862E-2</v>
      </c>
      <c r="K110" s="87">
        <f t="shared" si="73"/>
        <v>1.09158</v>
      </c>
      <c r="L110" s="81"/>
      <c r="M110" s="87">
        <f>$M$43</f>
        <v>0.23571</v>
      </c>
      <c r="N110" s="88">
        <f>$N$43</f>
        <v>13.154590000000001</v>
      </c>
      <c r="O110" s="82"/>
      <c r="P110" s="87">
        <f>$P$9</f>
        <v>11.48405</v>
      </c>
      <c r="Q110" s="88">
        <f t="shared" si="74"/>
        <v>2.3999999999999998E-3</v>
      </c>
      <c r="R110" s="83">
        <f t="shared" si="75"/>
        <v>30.080310000000001</v>
      </c>
      <c r="S110" s="84">
        <f t="shared" si="78"/>
        <v>96628.722699999998</v>
      </c>
      <c r="T110" s="84">
        <f t="shared" ref="T110:T114" si="120">$H110/1000*J110</f>
        <v>1639.8893375</v>
      </c>
      <c r="U110" s="84">
        <f t="shared" ref="U110:U114" si="121">$H110/1000*K110</f>
        <v>26086.715287499999</v>
      </c>
      <c r="V110" s="84">
        <f t="shared" ref="V110:V114" si="122">$H110/1000*L110</f>
        <v>0</v>
      </c>
      <c r="W110" s="84">
        <f t="shared" ref="W110:W114" si="123">$H110/1000*M110</f>
        <v>5633.0270437500003</v>
      </c>
      <c r="X110" s="84">
        <f t="shared" ref="X110:X114" si="124">$H110/1000*N110</f>
        <v>314370.03614375001</v>
      </c>
      <c r="Y110" s="84">
        <f t="shared" ref="Y110:Y114" si="125">$H110/1000*O110</f>
        <v>0</v>
      </c>
      <c r="Z110" s="84">
        <f t="shared" ref="Z110:Z114" si="126">$H110/1000*P110</f>
        <v>274447.26240625</v>
      </c>
      <c r="AA110" s="84">
        <f t="shared" ref="AA110:AA114" si="127">$H110/1000*Q110</f>
        <v>57.355499999999992</v>
      </c>
      <c r="AB110" s="84">
        <f t="shared" si="77"/>
        <v>718863.0084187499</v>
      </c>
      <c r="AD110" s="86"/>
      <c r="AE110" s="86"/>
      <c r="AG110" s="86"/>
    </row>
    <row r="111" spans="1:33" s="85" customFormat="1" x14ac:dyDescent="0.2">
      <c r="A111" s="97">
        <v>368</v>
      </c>
      <c r="B111" s="97">
        <v>369</v>
      </c>
      <c r="C111" s="99" t="s">
        <v>287</v>
      </c>
      <c r="D111" s="97" t="s">
        <v>75</v>
      </c>
      <c r="E111" s="118" t="s">
        <v>288</v>
      </c>
      <c r="F111" s="97" t="s">
        <v>15</v>
      </c>
      <c r="G111" s="97" t="s">
        <v>16</v>
      </c>
      <c r="H111" s="152">
        <v>38084060</v>
      </c>
      <c r="I111" s="87">
        <f>$I$9</f>
        <v>4.0433599999999998</v>
      </c>
      <c r="J111" s="88">
        <f>$J$9</f>
        <v>6.862E-2</v>
      </c>
      <c r="K111" s="87">
        <f>$K$9</f>
        <v>1.09158</v>
      </c>
      <c r="L111" s="87">
        <f>$L$9</f>
        <v>0.27378999999999998</v>
      </c>
      <c r="M111" s="81"/>
      <c r="N111" s="88">
        <f>$N$15</f>
        <v>12.1921</v>
      </c>
      <c r="O111" s="82"/>
      <c r="P111" s="90">
        <f t="shared" ref="P111" si="128">$P$11</f>
        <v>12.711349999999999</v>
      </c>
      <c r="Q111" s="88">
        <f>$Q$9</f>
        <v>2.3999999999999998E-3</v>
      </c>
      <c r="R111" s="83">
        <f t="shared" si="75"/>
        <v>30.383199999999999</v>
      </c>
      <c r="S111" s="84">
        <f t="shared" si="78"/>
        <v>153987.56484159999</v>
      </c>
      <c r="T111" s="84">
        <f t="shared" si="120"/>
        <v>2613.3281972</v>
      </c>
      <c r="U111" s="84">
        <f t="shared" si="121"/>
        <v>41571.798214799994</v>
      </c>
      <c r="V111" s="84">
        <f t="shared" si="122"/>
        <v>10427.034787399998</v>
      </c>
      <c r="W111" s="84">
        <f t="shared" si="123"/>
        <v>0</v>
      </c>
      <c r="X111" s="84">
        <f t="shared" si="124"/>
        <v>464324.66792599997</v>
      </c>
      <c r="Y111" s="84">
        <f t="shared" si="125"/>
        <v>0</v>
      </c>
      <c r="Z111" s="84">
        <f t="shared" si="126"/>
        <v>484099.81608099997</v>
      </c>
      <c r="AA111" s="84">
        <f t="shared" si="127"/>
        <v>91.401743999999979</v>
      </c>
      <c r="AB111" s="84">
        <f>SUM(S111:AA111)</f>
        <v>1157115.6117919998</v>
      </c>
      <c r="AD111" s="86"/>
      <c r="AE111" s="86"/>
      <c r="AG111" s="86"/>
    </row>
    <row r="112" spans="1:33" s="85" customFormat="1" x14ac:dyDescent="0.2">
      <c r="A112" s="97">
        <v>370</v>
      </c>
      <c r="B112" s="97">
        <v>371</v>
      </c>
      <c r="C112" s="99" t="s">
        <v>289</v>
      </c>
      <c r="D112" s="97" t="s">
        <v>74</v>
      </c>
      <c r="E112" s="119" t="s">
        <v>290</v>
      </c>
      <c r="F112" s="97" t="s">
        <v>15</v>
      </c>
      <c r="G112" s="97" t="s">
        <v>18</v>
      </c>
      <c r="H112" s="152">
        <v>7683189</v>
      </c>
      <c r="I112" s="87">
        <f t="shared" ref="I112:I121" si="129">$I$9</f>
        <v>4.0433599999999998</v>
      </c>
      <c r="J112" s="88">
        <f t="shared" ref="J112:J121" si="130">$J$9</f>
        <v>6.862E-2</v>
      </c>
      <c r="K112" s="87">
        <f t="shared" ref="K112:K121" si="131">$K$9</f>
        <v>1.09158</v>
      </c>
      <c r="L112" s="87">
        <f t="shared" ref="L112:L122" si="132">$L$9</f>
        <v>0.27378999999999998</v>
      </c>
      <c r="M112" s="81"/>
      <c r="N112" s="88">
        <f>$N$15</f>
        <v>12.1921</v>
      </c>
      <c r="O112" s="82"/>
      <c r="P112" s="87">
        <f t="shared" ref="P112:P113" si="133">$P$9</f>
        <v>11.48405</v>
      </c>
      <c r="Q112" s="88">
        <f t="shared" ref="Q112:Q121" si="134">$Q$9</f>
        <v>2.3999999999999998E-3</v>
      </c>
      <c r="R112" s="83">
        <f t="shared" si="75"/>
        <v>29.155899999999999</v>
      </c>
      <c r="S112" s="84">
        <f t="shared" si="78"/>
        <v>31065.899075040001</v>
      </c>
      <c r="T112" s="84">
        <f t="shared" si="120"/>
        <v>527.22042918</v>
      </c>
      <c r="U112" s="84">
        <f t="shared" si="121"/>
        <v>8386.8154486200001</v>
      </c>
      <c r="V112" s="84">
        <f t="shared" si="122"/>
        <v>2103.5803163099999</v>
      </c>
      <c r="W112" s="84">
        <f t="shared" si="123"/>
        <v>0</v>
      </c>
      <c r="X112" s="84">
        <f t="shared" si="124"/>
        <v>93674.208606900007</v>
      </c>
      <c r="Y112" s="84">
        <f t="shared" si="125"/>
        <v>0</v>
      </c>
      <c r="Z112" s="84">
        <f t="shared" si="126"/>
        <v>88234.126635449997</v>
      </c>
      <c r="AA112" s="84">
        <f t="shared" si="127"/>
        <v>18.4396536</v>
      </c>
      <c r="AB112" s="84">
        <f t="shared" ref="AB112:AB114" si="135">SUM(S112:AA112)</f>
        <v>224010.29016510001</v>
      </c>
      <c r="AD112" s="86"/>
      <c r="AE112" s="86"/>
      <c r="AG112" s="86"/>
    </row>
    <row r="113" spans="1:33" s="85" customFormat="1" x14ac:dyDescent="0.2">
      <c r="A113" s="97">
        <v>372</v>
      </c>
      <c r="B113" s="97">
        <v>373</v>
      </c>
      <c r="C113" s="99" t="s">
        <v>291</v>
      </c>
      <c r="D113" s="97" t="s">
        <v>74</v>
      </c>
      <c r="E113" s="100" t="s">
        <v>293</v>
      </c>
      <c r="F113" s="97" t="s">
        <v>15</v>
      </c>
      <c r="G113" s="97" t="s">
        <v>18</v>
      </c>
      <c r="H113" s="152">
        <v>5758365</v>
      </c>
      <c r="I113" s="87">
        <f t="shared" si="129"/>
        <v>4.0433599999999998</v>
      </c>
      <c r="J113" s="88">
        <f t="shared" si="130"/>
        <v>6.862E-2</v>
      </c>
      <c r="K113" s="87">
        <f t="shared" si="131"/>
        <v>1.09158</v>
      </c>
      <c r="L113" s="87">
        <f t="shared" si="132"/>
        <v>0.27378999999999998</v>
      </c>
      <c r="M113" s="81"/>
      <c r="N113" s="88">
        <f>$N$15</f>
        <v>12.1921</v>
      </c>
      <c r="O113" s="82"/>
      <c r="P113" s="87">
        <f t="shared" si="133"/>
        <v>11.48405</v>
      </c>
      <c r="Q113" s="88">
        <f t="shared" si="134"/>
        <v>2.3999999999999998E-3</v>
      </c>
      <c r="R113" s="83">
        <f t="shared" si="75"/>
        <v>29.155899999999999</v>
      </c>
      <c r="S113" s="84">
        <f t="shared" si="78"/>
        <v>23283.142706399998</v>
      </c>
      <c r="T113" s="84">
        <f t="shared" si="120"/>
        <v>395.13900630000001</v>
      </c>
      <c r="U113" s="84">
        <f t="shared" si="121"/>
        <v>6285.7160666999998</v>
      </c>
      <c r="V113" s="84">
        <f t="shared" si="122"/>
        <v>1576.5827533499998</v>
      </c>
      <c r="W113" s="84">
        <f t="shared" si="123"/>
        <v>0</v>
      </c>
      <c r="X113" s="84">
        <f t="shared" si="124"/>
        <v>70206.561916499995</v>
      </c>
      <c r="Y113" s="84">
        <f t="shared" si="125"/>
        <v>0</v>
      </c>
      <c r="Z113" s="84">
        <f t="shared" si="126"/>
        <v>66129.351578250004</v>
      </c>
      <c r="AA113" s="84">
        <f t="shared" si="127"/>
        <v>13.820075999999998</v>
      </c>
      <c r="AB113" s="84">
        <f t="shared" si="135"/>
        <v>167890.31410349999</v>
      </c>
      <c r="AD113" s="86"/>
      <c r="AE113" s="86"/>
      <c r="AG113" s="86"/>
    </row>
    <row r="114" spans="1:33" s="85" customFormat="1" x14ac:dyDescent="0.2">
      <c r="A114" s="97">
        <v>374</v>
      </c>
      <c r="B114" s="97">
        <v>375</v>
      </c>
      <c r="C114" s="99" t="s">
        <v>292</v>
      </c>
      <c r="D114" s="97" t="s">
        <v>77</v>
      </c>
      <c r="E114" s="100" t="s">
        <v>257</v>
      </c>
      <c r="F114" s="97" t="s">
        <v>17</v>
      </c>
      <c r="G114" s="97" t="s">
        <v>16</v>
      </c>
      <c r="H114" s="152">
        <v>10941567</v>
      </c>
      <c r="I114" s="87">
        <f t="shared" si="129"/>
        <v>4.0433599999999998</v>
      </c>
      <c r="J114" s="88">
        <f t="shared" si="130"/>
        <v>6.862E-2</v>
      </c>
      <c r="K114" s="87">
        <f t="shared" si="131"/>
        <v>1.09158</v>
      </c>
      <c r="L114" s="87">
        <f t="shared" si="132"/>
        <v>0.27378999999999998</v>
      </c>
      <c r="M114" s="81"/>
      <c r="N114" s="88">
        <f>$N$9</f>
        <v>10.10238</v>
      </c>
      <c r="O114" s="82"/>
      <c r="P114" s="90">
        <f>$P$11</f>
        <v>12.711349999999999</v>
      </c>
      <c r="Q114" s="88">
        <f t="shared" si="134"/>
        <v>2.3999999999999998E-3</v>
      </c>
      <c r="R114" s="83">
        <f t="shared" si="75"/>
        <v>28.293480000000002</v>
      </c>
      <c r="S114" s="84">
        <f t="shared" si="78"/>
        <v>44240.694345119991</v>
      </c>
      <c r="T114" s="84">
        <f t="shared" si="120"/>
        <v>750.81032753999989</v>
      </c>
      <c r="U114" s="84">
        <f t="shared" si="121"/>
        <v>11943.59570586</v>
      </c>
      <c r="V114" s="84">
        <f t="shared" si="122"/>
        <v>2995.6916289299993</v>
      </c>
      <c r="W114" s="84">
        <f t="shared" si="123"/>
        <v>0</v>
      </c>
      <c r="X114" s="84">
        <f t="shared" si="124"/>
        <v>110535.86762945999</v>
      </c>
      <c r="Y114" s="84">
        <f t="shared" si="125"/>
        <v>0</v>
      </c>
      <c r="Z114" s="84">
        <f t="shared" si="126"/>
        <v>139082.08768544998</v>
      </c>
      <c r="AA114" s="84">
        <f t="shared" si="127"/>
        <v>26.259760799999995</v>
      </c>
      <c r="AB114" s="84">
        <f t="shared" si="135"/>
        <v>309575.00708315993</v>
      </c>
      <c r="AD114" s="86"/>
      <c r="AE114" s="86"/>
      <c r="AG114" s="86"/>
    </row>
    <row r="115" spans="1:33" s="85" customFormat="1" x14ac:dyDescent="0.2">
      <c r="A115" s="97">
        <v>378</v>
      </c>
      <c r="B115" s="97">
        <v>379</v>
      </c>
      <c r="C115" s="99" t="s">
        <v>296</v>
      </c>
      <c r="D115" s="97" t="s">
        <v>74</v>
      </c>
      <c r="E115" s="100" t="s">
        <v>295</v>
      </c>
      <c r="F115" s="97" t="s">
        <v>15</v>
      </c>
      <c r="G115" s="97" t="s">
        <v>18</v>
      </c>
      <c r="H115" s="152">
        <v>6930738</v>
      </c>
      <c r="I115" s="87">
        <f t="shared" si="129"/>
        <v>4.0433599999999998</v>
      </c>
      <c r="J115" s="88">
        <f t="shared" si="130"/>
        <v>6.862E-2</v>
      </c>
      <c r="K115" s="87">
        <f t="shared" si="131"/>
        <v>1.09158</v>
      </c>
      <c r="L115" s="87">
        <f t="shared" si="132"/>
        <v>0.27378999999999998</v>
      </c>
      <c r="M115" s="81"/>
      <c r="N115" s="88">
        <f>$N$15</f>
        <v>12.1921</v>
      </c>
      <c r="O115" s="82"/>
      <c r="P115" s="87">
        <f t="shared" ref="P115:P116" si="136">$P$9</f>
        <v>11.48405</v>
      </c>
      <c r="Q115" s="88">
        <f t="shared" si="134"/>
        <v>2.3999999999999998E-3</v>
      </c>
      <c r="R115" s="83">
        <f t="shared" ref="R115" si="137">SUM(I115:Q115)</f>
        <v>29.155899999999999</v>
      </c>
      <c r="S115" s="84">
        <f t="shared" ref="S115" si="138">$H115/1000*I115</f>
        <v>28023.468799679998</v>
      </c>
      <c r="T115" s="84">
        <f t="shared" ref="T115" si="139">$H115/1000*J115</f>
        <v>475.58724156</v>
      </c>
      <c r="U115" s="84">
        <f t="shared" ref="U115" si="140">$H115/1000*K115</f>
        <v>7565.4549860400002</v>
      </c>
      <c r="V115" s="84">
        <f t="shared" ref="V115" si="141">$H115/1000*L115</f>
        <v>1897.5667570199998</v>
      </c>
      <c r="W115" s="84">
        <f t="shared" ref="W115" si="142">$H115/1000*M115</f>
        <v>0</v>
      </c>
      <c r="X115" s="84">
        <f t="shared" ref="X115" si="143">$H115/1000*N115</f>
        <v>84500.250769799997</v>
      </c>
      <c r="Y115" s="84">
        <f t="shared" ref="Y115" si="144">$H115/1000*O115</f>
        <v>0</v>
      </c>
      <c r="Z115" s="84">
        <f t="shared" ref="Z115" si="145">$H115/1000*P115</f>
        <v>79592.941728899998</v>
      </c>
      <c r="AA115" s="84">
        <f t="shared" ref="AA115" si="146">$H115/1000*Q115</f>
        <v>16.633771199999998</v>
      </c>
      <c r="AB115" s="84">
        <f t="shared" ref="AB115" si="147">SUM(S115:AA115)</f>
        <v>202071.90405419999</v>
      </c>
      <c r="AD115" s="86"/>
      <c r="AE115" s="86"/>
      <c r="AG115" s="86"/>
    </row>
    <row r="116" spans="1:33" s="85" customFormat="1" x14ac:dyDescent="0.2">
      <c r="A116" s="97">
        <v>380</v>
      </c>
      <c r="B116" s="97">
        <v>381</v>
      </c>
      <c r="C116" s="99" t="s">
        <v>297</v>
      </c>
      <c r="D116" s="97" t="s">
        <v>74</v>
      </c>
      <c r="E116" s="100" t="s">
        <v>294</v>
      </c>
      <c r="F116" s="97" t="s">
        <v>15</v>
      </c>
      <c r="G116" s="97" t="s">
        <v>18</v>
      </c>
      <c r="H116" s="152">
        <v>26385466</v>
      </c>
      <c r="I116" s="87">
        <f t="shared" si="129"/>
        <v>4.0433599999999998</v>
      </c>
      <c r="J116" s="88">
        <f t="shared" si="130"/>
        <v>6.862E-2</v>
      </c>
      <c r="K116" s="87">
        <f t="shared" si="131"/>
        <v>1.09158</v>
      </c>
      <c r="L116" s="87">
        <f t="shared" si="132"/>
        <v>0.27378999999999998</v>
      </c>
      <c r="M116" s="81"/>
      <c r="N116" s="88">
        <f>$N$15</f>
        <v>12.1921</v>
      </c>
      <c r="O116" s="82"/>
      <c r="P116" s="87">
        <f t="shared" si="136"/>
        <v>11.48405</v>
      </c>
      <c r="Q116" s="88">
        <f t="shared" si="134"/>
        <v>2.3999999999999998E-3</v>
      </c>
      <c r="R116" s="83">
        <f t="shared" ref="R116:R122" si="148">SUM(I116:Q116)</f>
        <v>29.155899999999999</v>
      </c>
      <c r="S116" s="84">
        <f t="shared" ref="S116:S122" si="149">$H116/1000*I116</f>
        <v>106685.93780576</v>
      </c>
      <c r="T116" s="84">
        <f t="shared" ref="T116:T122" si="150">$H116/1000*J116</f>
        <v>1810.5706769200001</v>
      </c>
      <c r="U116" s="84">
        <f t="shared" ref="U116:U122" si="151">$H116/1000*K116</f>
        <v>28801.846976280001</v>
      </c>
      <c r="V116" s="84">
        <f t="shared" ref="V116:V121" si="152">$H116/1000*L116</f>
        <v>7224.0767361399994</v>
      </c>
      <c r="W116" s="84">
        <f t="shared" ref="W116:W121" si="153">$H116/1000*M116</f>
        <v>0</v>
      </c>
      <c r="X116" s="84">
        <f t="shared" ref="X116:X122" si="154">$H116/1000*N116</f>
        <v>321694.24001860002</v>
      </c>
      <c r="Y116" s="84">
        <f t="shared" ref="Y116:Y122" si="155">$H116/1000*O116</f>
        <v>0</v>
      </c>
      <c r="Z116" s="84">
        <f t="shared" ref="Z116:Z122" si="156">$H116/1000*P116</f>
        <v>303012.0108173</v>
      </c>
      <c r="AA116" s="84">
        <f t="shared" ref="AA116:AA122" si="157">$H116/1000*Q116</f>
        <v>63.325118399999994</v>
      </c>
      <c r="AB116" s="84">
        <f t="shared" ref="AB116:AB117" si="158">SUM(S116:AA116)</f>
        <v>769292.0081494</v>
      </c>
      <c r="AD116" s="86"/>
      <c r="AE116" s="86"/>
      <c r="AG116" s="86"/>
    </row>
    <row r="117" spans="1:33" s="85" customFormat="1" x14ac:dyDescent="0.2">
      <c r="A117" s="120">
        <v>382</v>
      </c>
      <c r="B117" s="120">
        <v>383</v>
      </c>
      <c r="C117" s="120" t="s">
        <v>298</v>
      </c>
      <c r="D117" s="97" t="s">
        <v>76</v>
      </c>
      <c r="E117" s="121" t="s">
        <v>299</v>
      </c>
      <c r="F117" s="97" t="s">
        <v>18</v>
      </c>
      <c r="G117" s="97" t="s">
        <v>18</v>
      </c>
      <c r="H117" s="152">
        <v>1598800</v>
      </c>
      <c r="I117" s="87">
        <f t="shared" si="129"/>
        <v>4.0433599999999998</v>
      </c>
      <c r="J117" s="88">
        <f t="shared" si="130"/>
        <v>6.862E-2</v>
      </c>
      <c r="K117" s="87">
        <f t="shared" si="131"/>
        <v>1.09158</v>
      </c>
      <c r="L117" s="81"/>
      <c r="M117" s="87">
        <f>$M$43</f>
        <v>0.23571</v>
      </c>
      <c r="N117" s="88">
        <f>$N$103</f>
        <v>15.154590000000001</v>
      </c>
      <c r="O117" s="82"/>
      <c r="P117" s="87">
        <f>$P$9</f>
        <v>11.48405</v>
      </c>
      <c r="Q117" s="88">
        <f t="shared" si="134"/>
        <v>2.3999999999999998E-3</v>
      </c>
      <c r="R117" s="83">
        <f t="shared" si="148"/>
        <v>32.080310000000004</v>
      </c>
      <c r="S117" s="84">
        <f t="shared" si="149"/>
        <v>6464.5239679999995</v>
      </c>
      <c r="T117" s="84">
        <f t="shared" si="150"/>
        <v>109.709656</v>
      </c>
      <c r="U117" s="84">
        <f t="shared" si="151"/>
        <v>1745.218104</v>
      </c>
      <c r="V117" s="84">
        <f t="shared" si="152"/>
        <v>0</v>
      </c>
      <c r="W117" s="84">
        <f t="shared" si="153"/>
        <v>376.85314799999998</v>
      </c>
      <c r="X117" s="84">
        <f t="shared" si="154"/>
        <v>24229.158491999999</v>
      </c>
      <c r="Y117" s="84">
        <f t="shared" si="155"/>
        <v>0</v>
      </c>
      <c r="Z117" s="84">
        <f t="shared" si="156"/>
        <v>18360.699140000001</v>
      </c>
      <c r="AA117" s="84">
        <f t="shared" si="157"/>
        <v>3.8371199999999996</v>
      </c>
      <c r="AB117" s="84">
        <f t="shared" si="158"/>
        <v>51289.99962799999</v>
      </c>
      <c r="AD117" s="86"/>
      <c r="AE117" s="86"/>
      <c r="AG117" s="86"/>
    </row>
    <row r="118" spans="1:33" s="85" customFormat="1" x14ac:dyDescent="0.2">
      <c r="A118" s="120">
        <v>384</v>
      </c>
      <c r="B118" s="120">
        <v>385</v>
      </c>
      <c r="C118" s="122" t="s">
        <v>300</v>
      </c>
      <c r="D118" s="97" t="s">
        <v>75</v>
      </c>
      <c r="E118" s="123" t="s">
        <v>301</v>
      </c>
      <c r="F118" s="97" t="s">
        <v>15</v>
      </c>
      <c r="G118" s="97" t="s">
        <v>16</v>
      </c>
      <c r="H118" s="152">
        <v>7750994</v>
      </c>
      <c r="I118" s="87">
        <f>$I$9</f>
        <v>4.0433599999999998</v>
      </c>
      <c r="J118" s="88">
        <f>$J$9</f>
        <v>6.862E-2</v>
      </c>
      <c r="K118" s="87">
        <f>$K$9</f>
        <v>1.09158</v>
      </c>
      <c r="L118" s="87">
        <f>$L$9</f>
        <v>0.27378999999999998</v>
      </c>
      <c r="M118" s="81"/>
      <c r="N118" s="88">
        <f>$N$15</f>
        <v>12.1921</v>
      </c>
      <c r="O118" s="82"/>
      <c r="P118" s="90">
        <f t="shared" ref="P118" si="159">$P$11</f>
        <v>12.711349999999999</v>
      </c>
      <c r="Q118" s="88">
        <f>$Q$9</f>
        <v>2.3999999999999998E-3</v>
      </c>
      <c r="R118" s="83">
        <f t="shared" si="148"/>
        <v>30.383199999999999</v>
      </c>
      <c r="S118" s="84">
        <f t="shared" si="149"/>
        <v>31340.059099839997</v>
      </c>
      <c r="T118" s="84">
        <f t="shared" si="150"/>
        <v>531.87320827999997</v>
      </c>
      <c r="U118" s="84">
        <f t="shared" si="151"/>
        <v>8460.8300305199991</v>
      </c>
      <c r="V118" s="84">
        <f t="shared" si="152"/>
        <v>2122.1446472599996</v>
      </c>
      <c r="W118" s="84">
        <f t="shared" si="153"/>
        <v>0</v>
      </c>
      <c r="X118" s="84">
        <f t="shared" si="154"/>
        <v>94500.893947399993</v>
      </c>
      <c r="Y118" s="84">
        <f t="shared" si="155"/>
        <v>0</v>
      </c>
      <c r="Z118" s="84">
        <f t="shared" si="156"/>
        <v>98525.597581899987</v>
      </c>
      <c r="AA118" s="84">
        <f t="shared" si="157"/>
        <v>18.602385599999998</v>
      </c>
      <c r="AB118" s="84">
        <f>SUM(S118:AA118)</f>
        <v>235500.00090079999</v>
      </c>
      <c r="AD118" s="86"/>
      <c r="AE118" s="86"/>
      <c r="AG118" s="86"/>
    </row>
    <row r="119" spans="1:33" s="85" customFormat="1" x14ac:dyDescent="0.2">
      <c r="A119" s="120">
        <v>386</v>
      </c>
      <c r="B119" s="120">
        <v>387</v>
      </c>
      <c r="C119" s="122" t="s">
        <v>302</v>
      </c>
      <c r="D119" s="97" t="s">
        <v>74</v>
      </c>
      <c r="E119" s="124" t="s">
        <v>303</v>
      </c>
      <c r="F119" s="97" t="s">
        <v>15</v>
      </c>
      <c r="G119" s="97" t="s">
        <v>18</v>
      </c>
      <c r="H119" s="152">
        <v>0</v>
      </c>
      <c r="I119" s="87">
        <f t="shared" si="129"/>
        <v>4.0433599999999998</v>
      </c>
      <c r="J119" s="88">
        <f t="shared" si="130"/>
        <v>6.862E-2</v>
      </c>
      <c r="K119" s="87">
        <f t="shared" si="131"/>
        <v>1.09158</v>
      </c>
      <c r="L119" s="87">
        <f t="shared" si="132"/>
        <v>0.27378999999999998</v>
      </c>
      <c r="M119" s="81"/>
      <c r="N119" s="88">
        <f>$N$15</f>
        <v>12.1921</v>
      </c>
      <c r="O119" s="82"/>
      <c r="P119" s="87">
        <f t="shared" ref="P119" si="160">$P$9</f>
        <v>11.48405</v>
      </c>
      <c r="Q119" s="88">
        <f t="shared" si="134"/>
        <v>2.3999999999999998E-3</v>
      </c>
      <c r="R119" s="83">
        <f t="shared" si="148"/>
        <v>29.155899999999999</v>
      </c>
      <c r="S119" s="84">
        <f t="shared" si="149"/>
        <v>0</v>
      </c>
      <c r="T119" s="84">
        <f t="shared" si="150"/>
        <v>0</v>
      </c>
      <c r="U119" s="84">
        <f t="shared" si="151"/>
        <v>0</v>
      </c>
      <c r="V119" s="84">
        <f t="shared" si="152"/>
        <v>0</v>
      </c>
      <c r="W119" s="84">
        <f t="shared" si="153"/>
        <v>0</v>
      </c>
      <c r="X119" s="84">
        <f t="shared" si="154"/>
        <v>0</v>
      </c>
      <c r="Y119" s="84">
        <f t="shared" si="155"/>
        <v>0</v>
      </c>
      <c r="Z119" s="84">
        <f t="shared" si="156"/>
        <v>0</v>
      </c>
      <c r="AA119" s="84">
        <f t="shared" si="157"/>
        <v>0</v>
      </c>
      <c r="AB119" s="84">
        <f t="shared" ref="AB119" si="161">SUM(S119:AA119)</f>
        <v>0</v>
      </c>
      <c r="AD119" s="86"/>
      <c r="AE119" s="86"/>
      <c r="AG119" s="86"/>
    </row>
    <row r="120" spans="1:33" s="85" customFormat="1" x14ac:dyDescent="0.2">
      <c r="A120" s="120">
        <v>388</v>
      </c>
      <c r="B120" s="120">
        <v>389</v>
      </c>
      <c r="C120" s="122" t="s">
        <v>317</v>
      </c>
      <c r="D120" s="105" t="s">
        <v>85</v>
      </c>
      <c r="E120" s="106" t="s">
        <v>313</v>
      </c>
      <c r="F120" s="96" t="s">
        <v>20</v>
      </c>
      <c r="G120" s="96" t="s">
        <v>16</v>
      </c>
      <c r="H120" s="152">
        <v>432318</v>
      </c>
      <c r="I120" s="87">
        <f t="shared" si="129"/>
        <v>4.0433599999999998</v>
      </c>
      <c r="J120" s="88">
        <f t="shared" si="130"/>
        <v>6.862E-2</v>
      </c>
      <c r="K120" s="87">
        <f t="shared" si="131"/>
        <v>1.09158</v>
      </c>
      <c r="L120" s="87">
        <f t="shared" si="132"/>
        <v>0.27378999999999998</v>
      </c>
      <c r="M120" s="81"/>
      <c r="N120" s="88">
        <f t="shared" ref="N120:N121" si="162">$N$16</f>
        <v>9.6111199999999997</v>
      </c>
      <c r="O120" s="88">
        <f t="shared" ref="O120:O121" si="163">$O$16</f>
        <v>0.11241</v>
      </c>
      <c r="P120" s="90">
        <f t="shared" ref="P120:P121" si="164">$P$11</f>
        <v>12.711349999999999</v>
      </c>
      <c r="Q120" s="88">
        <f t="shared" si="134"/>
        <v>2.3999999999999998E-3</v>
      </c>
      <c r="R120" s="83">
        <f t="shared" si="148"/>
        <v>27.914630000000002</v>
      </c>
      <c r="S120" s="84">
        <f t="shared" si="149"/>
        <v>1748.0173084799999</v>
      </c>
      <c r="T120" s="84">
        <f t="shared" si="150"/>
        <v>29.665661159999999</v>
      </c>
      <c r="U120" s="84">
        <f t="shared" si="151"/>
        <v>471.90968243999998</v>
      </c>
      <c r="V120" s="84">
        <f t="shared" si="152"/>
        <v>118.36434521999999</v>
      </c>
      <c r="W120" s="84">
        <f t="shared" si="153"/>
        <v>0</v>
      </c>
      <c r="X120" s="84">
        <f t="shared" si="154"/>
        <v>4155.0601761600001</v>
      </c>
      <c r="Y120" s="84">
        <f t="shared" si="155"/>
        <v>48.596866379999994</v>
      </c>
      <c r="Z120" s="84">
        <f t="shared" si="156"/>
        <v>5495.3454092999991</v>
      </c>
      <c r="AA120" s="84">
        <f t="shared" si="157"/>
        <v>1.0375631999999999</v>
      </c>
      <c r="AB120" s="84">
        <f t="shared" ref="AB120:AB122" si="165">SUM(S120:AA120)</f>
        <v>12067.997012339998</v>
      </c>
      <c r="AD120" s="86"/>
      <c r="AE120" s="86"/>
      <c r="AG120" s="86"/>
    </row>
    <row r="121" spans="1:33" s="85" customFormat="1" x14ac:dyDescent="0.2">
      <c r="A121" s="120">
        <v>390</v>
      </c>
      <c r="B121" s="120">
        <v>391</v>
      </c>
      <c r="C121" s="122" t="s">
        <v>318</v>
      </c>
      <c r="D121" s="105" t="s">
        <v>85</v>
      </c>
      <c r="E121" s="106" t="s">
        <v>312</v>
      </c>
      <c r="F121" s="96" t="s">
        <v>20</v>
      </c>
      <c r="G121" s="96" t="s">
        <v>16</v>
      </c>
      <c r="H121" s="152">
        <v>3697595</v>
      </c>
      <c r="I121" s="87">
        <f t="shared" si="129"/>
        <v>4.0433599999999998</v>
      </c>
      <c r="J121" s="88">
        <f t="shared" si="130"/>
        <v>6.862E-2</v>
      </c>
      <c r="K121" s="87">
        <f t="shared" si="131"/>
        <v>1.09158</v>
      </c>
      <c r="L121" s="87">
        <f t="shared" si="132"/>
        <v>0.27378999999999998</v>
      </c>
      <c r="M121" s="81"/>
      <c r="N121" s="88">
        <f t="shared" si="162"/>
        <v>9.6111199999999997</v>
      </c>
      <c r="O121" s="88">
        <f t="shared" si="163"/>
        <v>0.11241</v>
      </c>
      <c r="P121" s="90">
        <f t="shared" si="164"/>
        <v>12.711349999999999</v>
      </c>
      <c r="Q121" s="88">
        <f t="shared" si="134"/>
        <v>2.3999999999999998E-3</v>
      </c>
      <c r="R121" s="83">
        <f t="shared" si="148"/>
        <v>27.914630000000002</v>
      </c>
      <c r="S121" s="84">
        <f t="shared" si="149"/>
        <v>14950.707719199998</v>
      </c>
      <c r="T121" s="84">
        <f t="shared" si="150"/>
        <v>253.72896889999998</v>
      </c>
      <c r="U121" s="84">
        <f t="shared" si="151"/>
        <v>4036.2207500999998</v>
      </c>
      <c r="V121" s="84">
        <f t="shared" si="152"/>
        <v>1012.3645350499999</v>
      </c>
      <c r="W121" s="84">
        <f t="shared" si="153"/>
        <v>0</v>
      </c>
      <c r="X121" s="84">
        <f t="shared" si="154"/>
        <v>35538.029256399997</v>
      </c>
      <c r="Y121" s="84">
        <f t="shared" si="155"/>
        <v>415.64665394999997</v>
      </c>
      <c r="Z121" s="84">
        <f t="shared" si="156"/>
        <v>47001.424203249997</v>
      </c>
      <c r="AA121" s="84">
        <f t="shared" si="157"/>
        <v>8.8742279999999987</v>
      </c>
      <c r="AB121" s="84">
        <f t="shared" si="165"/>
        <v>103216.99631485</v>
      </c>
      <c r="AD121" s="86"/>
      <c r="AE121" s="86"/>
      <c r="AG121" s="86"/>
    </row>
    <row r="122" spans="1:33" s="85" customFormat="1" x14ac:dyDescent="0.2">
      <c r="A122" s="120">
        <v>392</v>
      </c>
      <c r="B122" s="120">
        <v>393</v>
      </c>
      <c r="C122" s="122" t="s">
        <v>319</v>
      </c>
      <c r="D122" s="97" t="s">
        <v>314</v>
      </c>
      <c r="E122" s="124" t="s">
        <v>315</v>
      </c>
      <c r="F122" s="97" t="s">
        <v>316</v>
      </c>
      <c r="G122" s="97" t="s">
        <v>18</v>
      </c>
      <c r="H122" s="152">
        <v>23057131</v>
      </c>
      <c r="I122" s="87">
        <f t="shared" ref="I122:I124" si="166">$I$9</f>
        <v>4.0433599999999998</v>
      </c>
      <c r="J122" s="88">
        <f t="shared" ref="J122:J124" si="167">$J$9</f>
        <v>6.862E-2</v>
      </c>
      <c r="K122" s="87">
        <f t="shared" ref="K122:K124" si="168">$K$9</f>
        <v>1.09158</v>
      </c>
      <c r="L122" s="87">
        <f t="shared" si="132"/>
        <v>0.27378999999999998</v>
      </c>
      <c r="M122" s="81"/>
      <c r="N122" s="154">
        <v>10.582649999999999</v>
      </c>
      <c r="O122" s="82"/>
      <c r="P122" s="87">
        <f>$P$9</f>
        <v>11.48405</v>
      </c>
      <c r="Q122" s="88">
        <f t="shared" ref="Q122:Q124" si="169">$Q$9</f>
        <v>2.3999999999999998E-3</v>
      </c>
      <c r="R122" s="83">
        <f t="shared" si="148"/>
        <v>27.54645</v>
      </c>
      <c r="S122" s="84">
        <f t="shared" si="149"/>
        <v>93228.281200159996</v>
      </c>
      <c r="T122" s="84">
        <f t="shared" si="150"/>
        <v>1582.1803292200002</v>
      </c>
      <c r="U122" s="84">
        <f t="shared" si="151"/>
        <v>25168.703056980001</v>
      </c>
      <c r="V122" s="84">
        <f t="shared" ref="V122" si="170">$H122/1000*L122</f>
        <v>6312.8118964899995</v>
      </c>
      <c r="W122" s="84">
        <f t="shared" ref="W122" si="171">$H122/1000*M122</f>
        <v>0</v>
      </c>
      <c r="X122" s="84">
        <f t="shared" si="154"/>
        <v>244005.54737714998</v>
      </c>
      <c r="Y122" s="84">
        <f t="shared" si="155"/>
        <v>0</v>
      </c>
      <c r="Z122" s="84">
        <f t="shared" si="156"/>
        <v>264789.24526055</v>
      </c>
      <c r="AA122" s="84">
        <f t="shared" si="157"/>
        <v>55.337114399999997</v>
      </c>
      <c r="AB122" s="84">
        <f t="shared" si="165"/>
        <v>635142.10623495001</v>
      </c>
      <c r="AD122" s="86"/>
      <c r="AE122" s="86"/>
      <c r="AG122" s="86"/>
    </row>
    <row r="123" spans="1:33" s="85" customFormat="1" x14ac:dyDescent="0.2">
      <c r="A123" s="120">
        <v>394</v>
      </c>
      <c r="B123" s="120">
        <v>395</v>
      </c>
      <c r="C123" s="122" t="s">
        <v>325</v>
      </c>
      <c r="D123" s="97" t="s">
        <v>77</v>
      </c>
      <c r="E123" s="100" t="s">
        <v>311</v>
      </c>
      <c r="F123" s="96" t="s">
        <v>17</v>
      </c>
      <c r="G123" s="96" t="s">
        <v>16</v>
      </c>
      <c r="H123" s="152">
        <v>110626</v>
      </c>
      <c r="I123" s="87">
        <f>$I$9</f>
        <v>4.0433599999999998</v>
      </c>
      <c r="J123" s="88">
        <f>$J$9</f>
        <v>6.862E-2</v>
      </c>
      <c r="K123" s="87">
        <f>$K$9</f>
        <v>1.09158</v>
      </c>
      <c r="L123" s="87">
        <f>$L$9</f>
        <v>0.27378999999999998</v>
      </c>
      <c r="M123" s="81"/>
      <c r="N123" s="88">
        <f>$N$9</f>
        <v>10.10238</v>
      </c>
      <c r="O123" s="82"/>
      <c r="P123" s="90">
        <f>$P$11</f>
        <v>12.711349999999999</v>
      </c>
      <c r="Q123" s="88">
        <f>$Q$9</f>
        <v>2.3999999999999998E-3</v>
      </c>
      <c r="R123" s="83">
        <f>SUM(I123:Q123)</f>
        <v>28.293480000000002</v>
      </c>
      <c r="S123" s="84">
        <f t="shared" ref="S123" si="172">$H123/1000*I123</f>
        <v>447.30074336000001</v>
      </c>
      <c r="T123" s="84">
        <f t="shared" ref="T123" si="173">$H123/1000*J123</f>
        <v>7.59115612</v>
      </c>
      <c r="U123" s="84">
        <f t="shared" ref="U123" si="174">$H123/1000*K123</f>
        <v>120.75712908</v>
      </c>
      <c r="V123" s="84">
        <f t="shared" ref="V123" si="175">$H123/1000*L123</f>
        <v>30.28829254</v>
      </c>
      <c r="W123" s="84">
        <f t="shared" ref="W123" si="176">$H123/1000*M123</f>
        <v>0</v>
      </c>
      <c r="X123" s="84">
        <f t="shared" ref="X123" si="177">$H123/1000*N123</f>
        <v>1117.58588988</v>
      </c>
      <c r="Y123" s="84">
        <f t="shared" ref="Y123" si="178">$H123/1000*O123</f>
        <v>0</v>
      </c>
      <c r="Z123" s="84">
        <f t="shared" ref="Z123" si="179">$H123/1000*P123</f>
        <v>1406.2058050999999</v>
      </c>
      <c r="AA123" s="84">
        <f t="shared" ref="AA123" si="180">$H123/1000*Q123</f>
        <v>0.26550239999999997</v>
      </c>
      <c r="AB123" s="84">
        <f>SUM(S123:AA123)</f>
        <v>3129.9945184799999</v>
      </c>
      <c r="AD123" s="86"/>
      <c r="AE123" s="86"/>
      <c r="AG123" s="86"/>
    </row>
    <row r="124" spans="1:33" s="85" customFormat="1" x14ac:dyDescent="0.2">
      <c r="A124" s="120">
        <v>396</v>
      </c>
      <c r="B124" s="120">
        <v>397</v>
      </c>
      <c r="C124" s="97" t="s">
        <v>320</v>
      </c>
      <c r="D124" s="97" t="s">
        <v>76</v>
      </c>
      <c r="E124" s="117" t="s">
        <v>310</v>
      </c>
      <c r="F124" s="97" t="s">
        <v>18</v>
      </c>
      <c r="G124" s="97" t="s">
        <v>18</v>
      </c>
      <c r="H124" s="152">
        <v>8278929</v>
      </c>
      <c r="I124" s="87">
        <f t="shared" si="166"/>
        <v>4.0433599999999998</v>
      </c>
      <c r="J124" s="88">
        <f t="shared" si="167"/>
        <v>6.862E-2</v>
      </c>
      <c r="K124" s="87">
        <f t="shared" si="168"/>
        <v>1.09158</v>
      </c>
      <c r="L124" s="81"/>
      <c r="M124" s="87">
        <f>$M$43</f>
        <v>0.23571</v>
      </c>
      <c r="N124" s="88">
        <f>$N$43</f>
        <v>13.154590000000001</v>
      </c>
      <c r="O124" s="82"/>
      <c r="P124" s="87">
        <f>$P$9</f>
        <v>11.48405</v>
      </c>
      <c r="Q124" s="88">
        <f t="shared" si="169"/>
        <v>2.3999999999999998E-3</v>
      </c>
      <c r="R124" s="83">
        <f t="shared" ref="R124" si="181">SUM(I124:Q124)</f>
        <v>30.080310000000001</v>
      </c>
      <c r="S124" s="84">
        <f t="shared" ref="S124" si="182">$H124/1000*I124</f>
        <v>33474.69036144</v>
      </c>
      <c r="T124" s="84">
        <f t="shared" ref="T124" si="183">$H124/1000*J124</f>
        <v>568.10010797999996</v>
      </c>
      <c r="U124" s="84">
        <f t="shared" ref="U124" si="184">$H124/1000*K124</f>
        <v>9037.1133178199998</v>
      </c>
      <c r="V124" s="84">
        <f t="shared" ref="V124" si="185">$H124/1000*L124</f>
        <v>0</v>
      </c>
      <c r="W124" s="84">
        <f t="shared" ref="W124" si="186">$H124/1000*M124</f>
        <v>1951.4263545900001</v>
      </c>
      <c r="X124" s="84">
        <f t="shared" ref="X124" si="187">$H124/1000*N124</f>
        <v>108905.91663411001</v>
      </c>
      <c r="Y124" s="84">
        <f t="shared" ref="Y124" si="188">$H124/1000*O124</f>
        <v>0</v>
      </c>
      <c r="Z124" s="84">
        <f t="shared" ref="Z124" si="189">$H124/1000*P124</f>
        <v>95075.634582450002</v>
      </c>
      <c r="AA124" s="84">
        <f t="shared" ref="AA124" si="190">$H124/1000*Q124</f>
        <v>19.8694296</v>
      </c>
      <c r="AB124" s="84">
        <f t="shared" ref="AB124" si="191">SUM(S124:AA124)</f>
        <v>249032.75078798999</v>
      </c>
      <c r="AD124" s="86"/>
      <c r="AE124" s="86"/>
      <c r="AG124" s="86"/>
    </row>
    <row r="125" spans="1:33" s="85" customFormat="1" x14ac:dyDescent="0.2">
      <c r="A125" s="120">
        <v>398</v>
      </c>
      <c r="B125" s="120">
        <v>399</v>
      </c>
      <c r="C125" s="122" t="s">
        <v>321</v>
      </c>
      <c r="D125" s="97" t="s">
        <v>87</v>
      </c>
      <c r="E125" s="123" t="s">
        <v>309</v>
      </c>
      <c r="F125" s="79" t="s">
        <v>15</v>
      </c>
      <c r="G125" s="96" t="s">
        <v>16</v>
      </c>
      <c r="H125" s="152">
        <v>0</v>
      </c>
      <c r="I125" s="87">
        <f t="shared" ref="I125" si="192">$I$9</f>
        <v>4.0433599999999998</v>
      </c>
      <c r="J125" s="88">
        <f t="shared" ref="J125" si="193">$J$9</f>
        <v>6.862E-2</v>
      </c>
      <c r="K125" s="87">
        <f t="shared" ref="K125" si="194">$K$9</f>
        <v>1.09158</v>
      </c>
      <c r="L125" s="87">
        <f t="shared" ref="L125" si="195">$L$9</f>
        <v>0.27378999999999998</v>
      </c>
      <c r="M125" s="81"/>
      <c r="N125" s="88">
        <f>$N$71</f>
        <v>3.0037500000000001</v>
      </c>
      <c r="O125" s="82"/>
      <c r="P125" s="90">
        <f t="shared" ref="P125" si="196">$P$11</f>
        <v>12.711349999999999</v>
      </c>
      <c r="Q125" s="88">
        <f t="shared" ref="Q125" si="197">$Q$9</f>
        <v>2.3999999999999998E-3</v>
      </c>
      <c r="R125" s="83">
        <f t="shared" ref="R125" si="198">SUM(I125:Q125)</f>
        <v>21.194850000000002</v>
      </c>
      <c r="S125" s="84">
        <f t="shared" ref="S125" si="199">$H125/1000*I125</f>
        <v>0</v>
      </c>
      <c r="T125" s="84">
        <f t="shared" ref="T125" si="200">$H125/1000*J125</f>
        <v>0</v>
      </c>
      <c r="U125" s="84">
        <f t="shared" ref="U125" si="201">$H125/1000*K125</f>
        <v>0</v>
      </c>
      <c r="V125" s="84">
        <f t="shared" ref="V125" si="202">$H125/1000*L125</f>
        <v>0</v>
      </c>
      <c r="W125" s="84">
        <f t="shared" ref="W125" si="203">$H125/1000*M125</f>
        <v>0</v>
      </c>
      <c r="X125" s="84">
        <f t="shared" ref="X125" si="204">$H125/1000*N125</f>
        <v>0</v>
      </c>
      <c r="Y125" s="84">
        <f t="shared" ref="Y125" si="205">$H125/1000*O125</f>
        <v>0</v>
      </c>
      <c r="Z125" s="84">
        <f t="shared" ref="Z125" si="206">$H125/1000*P125</f>
        <v>0</v>
      </c>
      <c r="AA125" s="84">
        <f t="shared" ref="AA125" si="207">$H125/1000*Q125</f>
        <v>0</v>
      </c>
      <c r="AB125" s="84">
        <f t="shared" ref="AB125" si="208">SUM(S125:AA125)</f>
        <v>0</v>
      </c>
      <c r="AD125" s="86"/>
      <c r="AE125" s="86"/>
      <c r="AG125" s="86"/>
    </row>
    <row r="126" spans="1:33" s="85" customFormat="1" x14ac:dyDescent="0.2">
      <c r="A126" s="120">
        <v>400</v>
      </c>
      <c r="B126" s="120">
        <v>401</v>
      </c>
      <c r="C126" s="122" t="s">
        <v>322</v>
      </c>
      <c r="D126" s="97" t="s">
        <v>75</v>
      </c>
      <c r="E126" s="123" t="s">
        <v>308</v>
      </c>
      <c r="F126" s="97" t="s">
        <v>15</v>
      </c>
      <c r="G126" s="97" t="s">
        <v>16</v>
      </c>
      <c r="H126" s="152">
        <v>8302185</v>
      </c>
      <c r="I126" s="87">
        <f>$I$9</f>
        <v>4.0433599999999998</v>
      </c>
      <c r="J126" s="88">
        <f>$J$9</f>
        <v>6.862E-2</v>
      </c>
      <c r="K126" s="87">
        <f>$K$9</f>
        <v>1.09158</v>
      </c>
      <c r="L126" s="87">
        <f>$L$9</f>
        <v>0.27378999999999998</v>
      </c>
      <c r="M126" s="81"/>
      <c r="N126" s="88">
        <f>$N$15</f>
        <v>12.1921</v>
      </c>
      <c r="O126" s="82"/>
      <c r="P126" s="90">
        <f t="shared" ref="P126" si="209">$P$11</f>
        <v>12.711349999999999</v>
      </c>
      <c r="Q126" s="88">
        <f>$Q$9</f>
        <v>2.3999999999999998E-3</v>
      </c>
      <c r="R126" s="83">
        <f t="shared" ref="R126:R127" si="210">SUM(I126:Q126)</f>
        <v>30.383199999999999</v>
      </c>
      <c r="S126" s="84">
        <f t="shared" ref="S126:S127" si="211">$H126/1000*I126</f>
        <v>33568.722741599995</v>
      </c>
      <c r="T126" s="84">
        <f t="shared" ref="T126:T127" si="212">$H126/1000*J126</f>
        <v>569.69593469999995</v>
      </c>
      <c r="U126" s="84">
        <f t="shared" ref="U126:U127" si="213">$H126/1000*K126</f>
        <v>9062.4991023000002</v>
      </c>
      <c r="V126" s="84">
        <f t="shared" ref="V126:V127" si="214">$H126/1000*L126</f>
        <v>2273.0552311499996</v>
      </c>
      <c r="W126" s="84">
        <f t="shared" ref="W126:W127" si="215">$H126/1000*M126</f>
        <v>0</v>
      </c>
      <c r="X126" s="84">
        <f t="shared" ref="X126:X127" si="216">$H126/1000*N126</f>
        <v>101221.06973849999</v>
      </c>
      <c r="Y126" s="84">
        <f t="shared" ref="Y126:Y127" si="217">$H126/1000*O126</f>
        <v>0</v>
      </c>
      <c r="Z126" s="84">
        <f t="shared" ref="Z126:Z127" si="218">$H126/1000*P126</f>
        <v>105531.97929974999</v>
      </c>
      <c r="AA126" s="84">
        <f t="shared" ref="AA126:AA127" si="219">$H126/1000*Q126</f>
        <v>19.925243999999996</v>
      </c>
      <c r="AB126" s="84">
        <f>SUM(S126:AA126)</f>
        <v>252246.94729199997</v>
      </c>
      <c r="AD126" s="86"/>
      <c r="AE126" s="86"/>
      <c r="AG126" s="86"/>
    </row>
    <row r="127" spans="1:33" s="85" customFormat="1" x14ac:dyDescent="0.2">
      <c r="A127" s="120">
        <v>402</v>
      </c>
      <c r="B127" s="120">
        <v>403</v>
      </c>
      <c r="C127" s="122" t="s">
        <v>323</v>
      </c>
      <c r="D127" s="97" t="s">
        <v>74</v>
      </c>
      <c r="E127" s="123" t="s">
        <v>308</v>
      </c>
      <c r="F127" s="79" t="s">
        <v>15</v>
      </c>
      <c r="G127" s="96" t="s">
        <v>18</v>
      </c>
      <c r="H127" s="152">
        <v>6418300</v>
      </c>
      <c r="I127" s="87">
        <f t="shared" ref="I127" si="220">$I$9</f>
        <v>4.0433599999999998</v>
      </c>
      <c r="J127" s="88">
        <f t="shared" ref="J127" si="221">$J$9</f>
        <v>6.862E-2</v>
      </c>
      <c r="K127" s="87">
        <f t="shared" ref="K127" si="222">$K$9</f>
        <v>1.09158</v>
      </c>
      <c r="L127" s="87">
        <f t="shared" ref="L127" si="223">$L$9</f>
        <v>0.27378999999999998</v>
      </c>
      <c r="M127" s="81"/>
      <c r="N127" s="88">
        <f>$N$15</f>
        <v>12.1921</v>
      </c>
      <c r="O127" s="82"/>
      <c r="P127" s="87">
        <f>$P$9</f>
        <v>11.48405</v>
      </c>
      <c r="Q127" s="88">
        <f t="shared" ref="Q127" si="224">$Q$9</f>
        <v>2.3999999999999998E-3</v>
      </c>
      <c r="R127" s="83">
        <f t="shared" si="210"/>
        <v>29.155899999999999</v>
      </c>
      <c r="S127" s="84">
        <f t="shared" si="211"/>
        <v>25951.497488000001</v>
      </c>
      <c r="T127" s="84">
        <f t="shared" si="212"/>
        <v>440.42374599999999</v>
      </c>
      <c r="U127" s="84">
        <f t="shared" si="213"/>
        <v>7006.0879139999997</v>
      </c>
      <c r="V127" s="84">
        <f t="shared" si="214"/>
        <v>1757.266357</v>
      </c>
      <c r="W127" s="84">
        <f t="shared" si="215"/>
        <v>0</v>
      </c>
      <c r="X127" s="84">
        <f t="shared" si="216"/>
        <v>78252.555430000008</v>
      </c>
      <c r="Y127" s="84">
        <f t="shared" si="217"/>
        <v>0</v>
      </c>
      <c r="Z127" s="84">
        <f t="shared" si="218"/>
        <v>73708.078114999997</v>
      </c>
      <c r="AA127" s="84">
        <f t="shared" si="219"/>
        <v>15.403919999999999</v>
      </c>
      <c r="AB127" s="84">
        <f t="shared" ref="AB127" si="225">SUM(S127:AA127)</f>
        <v>187131.31297000003</v>
      </c>
      <c r="AD127" s="86"/>
      <c r="AE127" s="86"/>
      <c r="AG127" s="86"/>
    </row>
    <row r="128" spans="1:33" s="85" customFormat="1" x14ac:dyDescent="0.2">
      <c r="A128" s="120">
        <v>404</v>
      </c>
      <c r="B128" s="120">
        <v>405</v>
      </c>
      <c r="C128" s="122" t="s">
        <v>324</v>
      </c>
      <c r="D128" s="97" t="s">
        <v>74</v>
      </c>
      <c r="E128" s="124" t="s">
        <v>307</v>
      </c>
      <c r="F128" s="97" t="s">
        <v>15</v>
      </c>
      <c r="G128" s="97" t="s">
        <v>18</v>
      </c>
      <c r="H128" s="152">
        <v>7012837</v>
      </c>
      <c r="I128" s="87">
        <f t="shared" ref="I128:I134" si="226">$I$9</f>
        <v>4.0433599999999998</v>
      </c>
      <c r="J128" s="88">
        <f t="shared" ref="J128:J134" si="227">$J$9</f>
        <v>6.862E-2</v>
      </c>
      <c r="K128" s="87">
        <f t="shared" ref="K128:K134" si="228">$K$9</f>
        <v>1.09158</v>
      </c>
      <c r="L128" s="87">
        <f t="shared" ref="L128:L134" si="229">$L$9</f>
        <v>0.27378999999999998</v>
      </c>
      <c r="M128" s="81"/>
      <c r="N128" s="88">
        <f>$N$15</f>
        <v>12.1921</v>
      </c>
      <c r="O128" s="82"/>
      <c r="P128" s="87">
        <f t="shared" ref="P128:P134" si="230">$P$9</f>
        <v>11.48405</v>
      </c>
      <c r="Q128" s="88">
        <f t="shared" ref="Q128:Q134" si="231">$Q$9</f>
        <v>2.3999999999999998E-3</v>
      </c>
      <c r="R128" s="83">
        <f t="shared" ref="R128:R129" si="232">SUM(I128:Q128)</f>
        <v>29.155899999999999</v>
      </c>
      <c r="S128" s="84">
        <f t="shared" ref="S128:S130" si="233">$H128/1000*I128</f>
        <v>28355.424612319999</v>
      </c>
      <c r="T128" s="84">
        <f t="shared" ref="T128:T130" si="234">$H128/1000*J128</f>
        <v>481.22087494000004</v>
      </c>
      <c r="U128" s="84">
        <f t="shared" ref="U128:U130" si="235">$H128/1000*K128</f>
        <v>7655.0726124600005</v>
      </c>
      <c r="V128" s="84">
        <f t="shared" ref="V128:V130" si="236">$H128/1000*L128</f>
        <v>1920.0446422299999</v>
      </c>
      <c r="W128" s="84">
        <f t="shared" ref="W128:W130" si="237">$H128/1000*M128</f>
        <v>0</v>
      </c>
      <c r="X128" s="84">
        <f t="shared" ref="X128:X130" si="238">$H128/1000*N128</f>
        <v>85501.2099877</v>
      </c>
      <c r="Y128" s="84">
        <f t="shared" ref="Y128:Y130" si="239">$H128/1000*O128</f>
        <v>0</v>
      </c>
      <c r="Z128" s="84">
        <f t="shared" ref="Z128:Z130" si="240">$H128/1000*P128</f>
        <v>80535.770749850009</v>
      </c>
      <c r="AA128" s="84">
        <f t="shared" ref="AA128:AA130" si="241">$H128/1000*Q128</f>
        <v>16.8308088</v>
      </c>
      <c r="AB128" s="84">
        <f t="shared" ref="AB128:AB129" si="242">SUM(S128:AA128)</f>
        <v>204465.57428830001</v>
      </c>
      <c r="AD128" s="86"/>
      <c r="AE128" s="86"/>
      <c r="AG128" s="86"/>
    </row>
    <row r="129" spans="1:33" s="85" customFormat="1" x14ac:dyDescent="0.2">
      <c r="A129" s="120">
        <v>408</v>
      </c>
      <c r="B129" s="120">
        <v>409</v>
      </c>
      <c r="C129" s="97" t="s">
        <v>332</v>
      </c>
      <c r="D129" s="79" t="s">
        <v>89</v>
      </c>
      <c r="E129" s="117" t="s">
        <v>333</v>
      </c>
      <c r="F129" s="79" t="s">
        <v>22</v>
      </c>
      <c r="G129" s="79" t="s">
        <v>23</v>
      </c>
      <c r="H129" s="152">
        <v>3229013</v>
      </c>
      <c r="I129" s="87">
        <f t="shared" si="226"/>
        <v>4.0433599999999998</v>
      </c>
      <c r="J129" s="88">
        <f t="shared" si="227"/>
        <v>6.862E-2</v>
      </c>
      <c r="K129" s="87">
        <f t="shared" si="228"/>
        <v>1.09158</v>
      </c>
      <c r="L129" s="87">
        <f t="shared" si="229"/>
        <v>0.27378999999999998</v>
      </c>
      <c r="M129" s="81"/>
      <c r="N129" s="95">
        <f>$N$39</f>
        <v>9.4010300000000004</v>
      </c>
      <c r="O129" s="95">
        <f>$O$39</f>
        <v>0.1</v>
      </c>
      <c r="P129" s="95">
        <f>$P$39</f>
        <v>10.385289999999999</v>
      </c>
      <c r="Q129" s="88">
        <f t="shared" si="231"/>
        <v>2.3999999999999998E-3</v>
      </c>
      <c r="R129" s="83">
        <f t="shared" si="232"/>
        <v>25.366070000000001</v>
      </c>
      <c r="S129" s="84">
        <f t="shared" si="233"/>
        <v>13056.062003679999</v>
      </c>
      <c r="T129" s="84">
        <f t="shared" si="234"/>
        <v>221.57487205999999</v>
      </c>
      <c r="U129" s="84">
        <f t="shared" si="235"/>
        <v>3524.7260105400001</v>
      </c>
      <c r="V129" s="84">
        <f t="shared" si="236"/>
        <v>884.07146926999985</v>
      </c>
      <c r="W129" s="84">
        <f t="shared" si="237"/>
        <v>0</v>
      </c>
      <c r="X129" s="84">
        <f t="shared" si="238"/>
        <v>30356.04808339</v>
      </c>
      <c r="Y129" s="84">
        <f t="shared" si="239"/>
        <v>322.90129999999999</v>
      </c>
      <c r="Z129" s="84">
        <f t="shared" si="240"/>
        <v>33534.23641877</v>
      </c>
      <c r="AA129" s="84">
        <f t="shared" si="241"/>
        <v>7.7496311999999987</v>
      </c>
      <c r="AB129" s="84">
        <f t="shared" si="242"/>
        <v>81907.36978891</v>
      </c>
      <c r="AD129" s="86"/>
      <c r="AE129" s="86"/>
      <c r="AG129" s="86"/>
    </row>
    <row r="130" spans="1:33" s="85" customFormat="1" x14ac:dyDescent="0.2">
      <c r="A130" s="120">
        <v>410</v>
      </c>
      <c r="B130" s="120">
        <v>411</v>
      </c>
      <c r="C130" s="122" t="s">
        <v>334</v>
      </c>
      <c r="D130" s="97" t="s">
        <v>77</v>
      </c>
      <c r="E130" s="100" t="s">
        <v>337</v>
      </c>
      <c r="F130" s="96" t="s">
        <v>17</v>
      </c>
      <c r="G130" s="96" t="s">
        <v>16</v>
      </c>
      <c r="H130" s="152">
        <v>1018155</v>
      </c>
      <c r="I130" s="87">
        <f>$I$9</f>
        <v>4.0433599999999998</v>
      </c>
      <c r="J130" s="88">
        <f>$J$9</f>
        <v>6.862E-2</v>
      </c>
      <c r="K130" s="87">
        <f>$K$9</f>
        <v>1.09158</v>
      </c>
      <c r="L130" s="87">
        <f>$L$9</f>
        <v>0.27378999999999998</v>
      </c>
      <c r="M130" s="81"/>
      <c r="N130" s="88">
        <f>$N$9</f>
        <v>10.10238</v>
      </c>
      <c r="O130" s="82"/>
      <c r="P130" s="90">
        <f>$P$11</f>
        <v>12.711349999999999</v>
      </c>
      <c r="Q130" s="88">
        <f>$Q$9</f>
        <v>2.3999999999999998E-3</v>
      </c>
      <c r="R130" s="83">
        <f>SUM(I130:Q130)</f>
        <v>28.293480000000002</v>
      </c>
      <c r="S130" s="84">
        <f t="shared" si="233"/>
        <v>4116.7672008</v>
      </c>
      <c r="T130" s="84">
        <f t="shared" si="234"/>
        <v>69.865796099999997</v>
      </c>
      <c r="U130" s="84">
        <f t="shared" si="235"/>
        <v>1111.3976349</v>
      </c>
      <c r="V130" s="84">
        <f t="shared" si="236"/>
        <v>278.76065745</v>
      </c>
      <c r="W130" s="84">
        <f t="shared" si="237"/>
        <v>0</v>
      </c>
      <c r="X130" s="84">
        <f t="shared" si="238"/>
        <v>10285.7887089</v>
      </c>
      <c r="Y130" s="84">
        <f t="shared" si="239"/>
        <v>0</v>
      </c>
      <c r="Z130" s="84">
        <f t="shared" si="240"/>
        <v>12942.12455925</v>
      </c>
      <c r="AA130" s="84">
        <f t="shared" si="241"/>
        <v>2.4435719999999996</v>
      </c>
      <c r="AB130" s="84">
        <f>SUM(S130:AA130)</f>
        <v>28807.1481294</v>
      </c>
      <c r="AD130" s="86"/>
      <c r="AE130" s="86"/>
      <c r="AG130" s="86"/>
    </row>
    <row r="131" spans="1:33" s="85" customFormat="1" x14ac:dyDescent="0.2">
      <c r="A131" s="120">
        <v>412</v>
      </c>
      <c r="B131" s="120">
        <v>413</v>
      </c>
      <c r="C131" s="122" t="s">
        <v>335</v>
      </c>
      <c r="D131" s="97" t="s">
        <v>77</v>
      </c>
      <c r="E131" s="100" t="s">
        <v>338</v>
      </c>
      <c r="F131" s="96" t="s">
        <v>17</v>
      </c>
      <c r="G131" s="96" t="s">
        <v>16</v>
      </c>
      <c r="H131" s="152">
        <v>2093769</v>
      </c>
      <c r="I131" s="87">
        <f t="shared" ref="I131:I132" si="243">$I$9</f>
        <v>4.0433599999999998</v>
      </c>
      <c r="J131" s="88">
        <f t="shared" ref="J131:J132" si="244">$J$9</f>
        <v>6.862E-2</v>
      </c>
      <c r="K131" s="87">
        <f t="shared" ref="K131:K132" si="245">$K$9</f>
        <v>1.09158</v>
      </c>
      <c r="L131" s="87">
        <f t="shared" ref="L131:L132" si="246">$L$9</f>
        <v>0.27378999999999998</v>
      </c>
      <c r="M131" s="81"/>
      <c r="N131" s="88">
        <f t="shared" ref="N131:N132" si="247">$N$9</f>
        <v>10.10238</v>
      </c>
      <c r="O131" s="82"/>
      <c r="P131" s="90">
        <f t="shared" ref="P131:P132" si="248">$P$11</f>
        <v>12.711349999999999</v>
      </c>
      <c r="Q131" s="88">
        <f t="shared" ref="Q131:Q132" si="249">$Q$9</f>
        <v>2.3999999999999998E-3</v>
      </c>
      <c r="R131" s="83">
        <f t="shared" ref="R131:R132" si="250">SUM(I131:Q131)</f>
        <v>28.293480000000002</v>
      </c>
      <c r="S131" s="84">
        <f t="shared" ref="S131:S132" si="251">$H131/1000*I131</f>
        <v>8465.8618238399995</v>
      </c>
      <c r="T131" s="84">
        <f t="shared" ref="T131:T132" si="252">$H131/1000*J131</f>
        <v>143.67442878</v>
      </c>
      <c r="U131" s="84">
        <f t="shared" ref="U131:U132" si="253">$H131/1000*K131</f>
        <v>2285.5163650199997</v>
      </c>
      <c r="V131" s="84">
        <f t="shared" ref="V131:V132" si="254">$H131/1000*L131</f>
        <v>573.25301450999984</v>
      </c>
      <c r="W131" s="84">
        <f t="shared" ref="W131:W132" si="255">$H131/1000*M131</f>
        <v>0</v>
      </c>
      <c r="X131" s="84">
        <f t="shared" ref="X131:X132" si="256">$H131/1000*N131</f>
        <v>21152.050070219997</v>
      </c>
      <c r="Y131" s="84">
        <f t="shared" ref="Y131:Y132" si="257">$H131/1000*O131</f>
        <v>0</v>
      </c>
      <c r="Z131" s="84">
        <f t="shared" ref="Z131:Z132" si="258">$H131/1000*P131</f>
        <v>26614.630578149998</v>
      </c>
      <c r="AA131" s="84">
        <f t="shared" ref="AA131:AA132" si="259">$H131/1000*Q131</f>
        <v>5.0250455999999994</v>
      </c>
      <c r="AB131" s="84">
        <f t="shared" ref="AB131:AB132" si="260">SUM(S131:AA131)</f>
        <v>59240.011326119995</v>
      </c>
      <c r="AD131" s="86"/>
      <c r="AE131" s="86"/>
      <c r="AG131" s="86"/>
    </row>
    <row r="132" spans="1:33" s="85" customFormat="1" x14ac:dyDescent="0.2">
      <c r="A132" s="120">
        <v>414</v>
      </c>
      <c r="B132" s="120">
        <v>415</v>
      </c>
      <c r="C132" s="122" t="s">
        <v>336</v>
      </c>
      <c r="D132" s="97" t="s">
        <v>77</v>
      </c>
      <c r="E132" s="100" t="s">
        <v>339</v>
      </c>
      <c r="F132" s="96" t="s">
        <v>17</v>
      </c>
      <c r="G132" s="96" t="s">
        <v>16</v>
      </c>
      <c r="H132" s="152">
        <v>1552796</v>
      </c>
      <c r="I132" s="87">
        <f t="shared" si="243"/>
        <v>4.0433599999999998</v>
      </c>
      <c r="J132" s="88">
        <f t="shared" si="244"/>
        <v>6.862E-2</v>
      </c>
      <c r="K132" s="87">
        <f t="shared" si="245"/>
        <v>1.09158</v>
      </c>
      <c r="L132" s="87">
        <f t="shared" si="246"/>
        <v>0.27378999999999998</v>
      </c>
      <c r="M132" s="81"/>
      <c r="N132" s="88">
        <f t="shared" si="247"/>
        <v>10.10238</v>
      </c>
      <c r="O132" s="82"/>
      <c r="P132" s="90">
        <f t="shared" si="248"/>
        <v>12.711349999999999</v>
      </c>
      <c r="Q132" s="88">
        <f t="shared" si="249"/>
        <v>2.3999999999999998E-3</v>
      </c>
      <c r="R132" s="83">
        <f t="shared" si="250"/>
        <v>28.293480000000002</v>
      </c>
      <c r="S132" s="84">
        <f t="shared" si="251"/>
        <v>6278.5132345599995</v>
      </c>
      <c r="T132" s="84">
        <f t="shared" si="252"/>
        <v>106.55286152000001</v>
      </c>
      <c r="U132" s="84">
        <f t="shared" si="253"/>
        <v>1695.00105768</v>
      </c>
      <c r="V132" s="84">
        <f t="shared" si="254"/>
        <v>425.14001683999999</v>
      </c>
      <c r="W132" s="84">
        <f t="shared" si="255"/>
        <v>0</v>
      </c>
      <c r="X132" s="84">
        <f t="shared" si="256"/>
        <v>15686.93525448</v>
      </c>
      <c r="Y132" s="84">
        <f t="shared" si="257"/>
        <v>0</v>
      </c>
      <c r="Z132" s="84">
        <f t="shared" si="258"/>
        <v>19738.1334346</v>
      </c>
      <c r="AA132" s="84">
        <f t="shared" si="259"/>
        <v>3.7267104</v>
      </c>
      <c r="AB132" s="84">
        <f t="shared" si="260"/>
        <v>43934.002570079996</v>
      </c>
      <c r="AD132" s="86"/>
      <c r="AE132" s="86"/>
      <c r="AG132" s="86"/>
    </row>
    <row r="133" spans="1:33" s="85" customFormat="1" x14ac:dyDescent="0.2">
      <c r="A133" s="120">
        <v>416</v>
      </c>
      <c r="B133" s="120">
        <v>417</v>
      </c>
      <c r="C133" s="99" t="s">
        <v>330</v>
      </c>
      <c r="D133" s="97" t="s">
        <v>74</v>
      </c>
      <c r="E133" s="100" t="s">
        <v>331</v>
      </c>
      <c r="F133" s="97" t="s">
        <v>15</v>
      </c>
      <c r="G133" s="97" t="s">
        <v>18</v>
      </c>
      <c r="H133" s="152">
        <v>9525200</v>
      </c>
      <c r="I133" s="87">
        <f t="shared" ref="I133" si="261">$I$9</f>
        <v>4.0433599999999998</v>
      </c>
      <c r="J133" s="88">
        <f t="shared" ref="J133" si="262">$J$9</f>
        <v>6.862E-2</v>
      </c>
      <c r="K133" s="87">
        <f t="shared" ref="K133" si="263">$K$9</f>
        <v>1.09158</v>
      </c>
      <c r="L133" s="87">
        <f t="shared" ref="L133" si="264">$L$9</f>
        <v>0.27378999999999998</v>
      </c>
      <c r="M133" s="81"/>
      <c r="N133" s="88">
        <f>$N$15</f>
        <v>12.1921</v>
      </c>
      <c r="O133" s="82"/>
      <c r="P133" s="87">
        <f t="shared" ref="P133" si="265">$P$9</f>
        <v>11.48405</v>
      </c>
      <c r="Q133" s="88">
        <f t="shared" ref="Q133" si="266">$Q$9</f>
        <v>2.3999999999999998E-3</v>
      </c>
      <c r="R133" s="83">
        <f t="shared" ref="R133" si="267">SUM(I133:Q133)</f>
        <v>29.155899999999999</v>
      </c>
      <c r="S133" s="84">
        <f t="shared" ref="S133" si="268">$H133/1000*I133</f>
        <v>38513.812672</v>
      </c>
      <c r="T133" s="84">
        <f t="shared" ref="T133" si="269">$H133/1000*J133</f>
        <v>653.61922400000003</v>
      </c>
      <c r="U133" s="84">
        <f t="shared" ref="U133" si="270">$H133/1000*K133</f>
        <v>10397.517816000001</v>
      </c>
      <c r="V133" s="84">
        <f t="shared" ref="V133" si="271">$H133/1000*L133</f>
        <v>2607.9045080000001</v>
      </c>
      <c r="W133" s="84">
        <f t="shared" ref="W133" si="272">$H133/1000*M133</f>
        <v>0</v>
      </c>
      <c r="X133" s="84">
        <f t="shared" ref="X133" si="273">$H133/1000*N133</f>
        <v>116132.19092000001</v>
      </c>
      <c r="Y133" s="84">
        <f t="shared" ref="Y133" si="274">$H133/1000*O133</f>
        <v>0</v>
      </c>
      <c r="Z133" s="84">
        <f t="shared" ref="Z133" si="275">$H133/1000*P133</f>
        <v>109387.87306000001</v>
      </c>
      <c r="AA133" s="84">
        <f t="shared" ref="AA133" si="276">$H133/1000*Q133</f>
        <v>22.860479999999999</v>
      </c>
      <c r="AB133" s="84">
        <f t="shared" ref="AB133" si="277">SUM(S133:AA133)</f>
        <v>277715.77867999999</v>
      </c>
      <c r="AD133" s="86"/>
      <c r="AE133" s="86"/>
      <c r="AG133" s="86"/>
    </row>
    <row r="134" spans="1:33" s="85" customFormat="1" x14ac:dyDescent="0.2">
      <c r="A134" s="120">
        <v>418</v>
      </c>
      <c r="B134" s="120">
        <v>419</v>
      </c>
      <c r="C134" s="122" t="s">
        <v>327</v>
      </c>
      <c r="D134" s="97" t="s">
        <v>74</v>
      </c>
      <c r="E134" s="124" t="s">
        <v>328</v>
      </c>
      <c r="F134" s="97" t="s">
        <v>15</v>
      </c>
      <c r="G134" s="97" t="s">
        <v>18</v>
      </c>
      <c r="H134" s="152">
        <v>11640739</v>
      </c>
      <c r="I134" s="87">
        <f t="shared" si="226"/>
        <v>4.0433599999999998</v>
      </c>
      <c r="J134" s="88">
        <f t="shared" si="227"/>
        <v>6.862E-2</v>
      </c>
      <c r="K134" s="87">
        <f t="shared" si="228"/>
        <v>1.09158</v>
      </c>
      <c r="L134" s="87">
        <f t="shared" si="229"/>
        <v>0.27378999999999998</v>
      </c>
      <c r="M134" s="81"/>
      <c r="N134" s="88">
        <f>$N$15</f>
        <v>12.1921</v>
      </c>
      <c r="O134" s="82"/>
      <c r="P134" s="87">
        <f t="shared" si="230"/>
        <v>11.48405</v>
      </c>
      <c r="Q134" s="88">
        <f t="shared" si="231"/>
        <v>2.3999999999999998E-3</v>
      </c>
      <c r="R134" s="83">
        <f>SUM(I134:Q134)</f>
        <v>29.155899999999999</v>
      </c>
      <c r="S134" s="84">
        <f t="shared" ref="S134:AA135" si="278">$H134/1000*I134</f>
        <v>47067.698443039997</v>
      </c>
      <c r="T134" s="84">
        <f t="shared" si="278"/>
        <v>798.78751018000003</v>
      </c>
      <c r="U134" s="84">
        <f t="shared" si="278"/>
        <v>12706.79787762</v>
      </c>
      <c r="V134" s="84">
        <f t="shared" si="278"/>
        <v>3187.1179308099995</v>
      </c>
      <c r="W134" s="84">
        <f t="shared" si="278"/>
        <v>0</v>
      </c>
      <c r="X134" s="84">
        <f t="shared" si="278"/>
        <v>141925.0539619</v>
      </c>
      <c r="Y134" s="84">
        <f t="shared" si="278"/>
        <v>0</v>
      </c>
      <c r="Z134" s="84">
        <f t="shared" si="278"/>
        <v>133682.82871294999</v>
      </c>
      <c r="AA134" s="84">
        <f t="shared" si="278"/>
        <v>27.937773599999996</v>
      </c>
      <c r="AB134" s="84">
        <f t="shared" ref="AB134" si="279">SUM(S134:AA134)</f>
        <v>339396.22221009998</v>
      </c>
      <c r="AD134" s="86"/>
      <c r="AE134" s="86"/>
      <c r="AG134" s="86"/>
    </row>
    <row r="135" spans="1:33" s="85" customFormat="1" x14ac:dyDescent="0.2">
      <c r="A135" s="120">
        <v>420</v>
      </c>
      <c r="B135" s="120">
        <v>421</v>
      </c>
      <c r="C135" s="122" t="s">
        <v>329</v>
      </c>
      <c r="D135" s="97" t="s">
        <v>75</v>
      </c>
      <c r="E135" s="123" t="s">
        <v>342</v>
      </c>
      <c r="F135" s="97" t="s">
        <v>15</v>
      </c>
      <c r="G135" s="97" t="s">
        <v>16</v>
      </c>
      <c r="H135" s="152">
        <v>17770265</v>
      </c>
      <c r="I135" s="87">
        <f>$I$9</f>
        <v>4.0433599999999998</v>
      </c>
      <c r="J135" s="88">
        <f>$J$9</f>
        <v>6.862E-2</v>
      </c>
      <c r="K135" s="87">
        <f>$K$9</f>
        <v>1.09158</v>
      </c>
      <c r="L135" s="87">
        <f>$L$9</f>
        <v>0.27378999999999998</v>
      </c>
      <c r="M135" s="81"/>
      <c r="N135" s="88">
        <f>$N$15</f>
        <v>12.1921</v>
      </c>
      <c r="O135" s="82"/>
      <c r="P135" s="90">
        <f t="shared" ref="P135" si="280">$P$11</f>
        <v>12.711349999999999</v>
      </c>
      <c r="Q135" s="88">
        <f>$Q$9</f>
        <v>2.3999999999999998E-3</v>
      </c>
      <c r="R135" s="83">
        <f>SUM(I135:Q135)</f>
        <v>30.383199999999999</v>
      </c>
      <c r="S135" s="84">
        <f t="shared" si="278"/>
        <v>71851.578690399998</v>
      </c>
      <c r="T135" s="84">
        <f t="shared" si="278"/>
        <v>1219.3955842999999</v>
      </c>
      <c r="U135" s="84">
        <f t="shared" si="278"/>
        <v>19397.665868699998</v>
      </c>
      <c r="V135" s="84">
        <f t="shared" si="278"/>
        <v>4865.3208543499995</v>
      </c>
      <c r="W135" s="84">
        <f t="shared" si="278"/>
        <v>0</v>
      </c>
      <c r="X135" s="84">
        <f t="shared" si="278"/>
        <v>216656.84790649998</v>
      </c>
      <c r="Y135" s="84">
        <f t="shared" si="278"/>
        <v>0</v>
      </c>
      <c r="Z135" s="84">
        <f t="shared" si="278"/>
        <v>225884.05800774999</v>
      </c>
      <c r="AA135" s="84">
        <f t="shared" si="278"/>
        <v>42.648635999999996</v>
      </c>
      <c r="AB135" s="84">
        <f>SUM(S135:AA135)</f>
        <v>539917.515548</v>
      </c>
      <c r="AD135" s="86"/>
      <c r="AE135" s="86"/>
      <c r="AG135" s="86"/>
    </row>
    <row r="136" spans="1:33" s="85" customFormat="1" x14ac:dyDescent="0.2">
      <c r="A136" s="120">
        <v>422</v>
      </c>
      <c r="B136" s="120">
        <v>423</v>
      </c>
      <c r="C136" s="122" t="s">
        <v>340</v>
      </c>
      <c r="D136" s="97" t="s">
        <v>74</v>
      </c>
      <c r="E136" s="123" t="s">
        <v>341</v>
      </c>
      <c r="F136" s="79" t="s">
        <v>15</v>
      </c>
      <c r="G136" s="96" t="s">
        <v>18</v>
      </c>
      <c r="H136" s="152">
        <v>631800</v>
      </c>
      <c r="I136" s="87">
        <f t="shared" ref="I136:I150" si="281">$I$9</f>
        <v>4.0433599999999998</v>
      </c>
      <c r="J136" s="88">
        <f t="shared" ref="J136:J150" si="282">$J$9</f>
        <v>6.862E-2</v>
      </c>
      <c r="K136" s="87">
        <f t="shared" ref="K136:K150" si="283">$K$9</f>
        <v>1.09158</v>
      </c>
      <c r="L136" s="87">
        <f t="shared" ref="L136" si="284">$L$9</f>
        <v>0.27378999999999998</v>
      </c>
      <c r="M136" s="81"/>
      <c r="N136" s="88">
        <f>$N$15</f>
        <v>12.1921</v>
      </c>
      <c r="O136" s="82"/>
      <c r="P136" s="87">
        <f>$P$9</f>
        <v>11.48405</v>
      </c>
      <c r="Q136" s="88">
        <f t="shared" ref="Q136:Q150" si="285">$Q$9</f>
        <v>2.3999999999999998E-3</v>
      </c>
      <c r="R136" s="83">
        <f t="shared" ref="R136" si="286">SUM(I136:Q136)</f>
        <v>29.155899999999999</v>
      </c>
      <c r="S136" s="84">
        <f t="shared" ref="S136:S141" si="287">$H136/1000*I136</f>
        <v>2554.5948479999997</v>
      </c>
      <c r="T136" s="84">
        <f t="shared" ref="T136:T141" si="288">$H136/1000*J136</f>
        <v>43.354115999999998</v>
      </c>
      <c r="U136" s="84">
        <f t="shared" ref="U136:U141" si="289">$H136/1000*K136</f>
        <v>689.66024399999992</v>
      </c>
      <c r="V136" s="84">
        <f t="shared" ref="V136:V141" si="290">$H136/1000*L136</f>
        <v>172.98052199999998</v>
      </c>
      <c r="W136" s="84">
        <f t="shared" ref="W136:W141" si="291">$H136/1000*M136</f>
        <v>0</v>
      </c>
      <c r="X136" s="84">
        <f t="shared" ref="X136:X141" si="292">$H136/1000*N136</f>
        <v>7702.9687799999992</v>
      </c>
      <c r="Y136" s="84">
        <f t="shared" ref="Y136:Y141" si="293">$H136/1000*O136</f>
        <v>0</v>
      </c>
      <c r="Z136" s="84">
        <f t="shared" ref="Z136:Z141" si="294">$H136/1000*P136</f>
        <v>7255.6227899999994</v>
      </c>
      <c r="AA136" s="84">
        <f t="shared" ref="AA136:AA141" si="295">$H136/1000*Q136</f>
        <v>1.5163199999999997</v>
      </c>
      <c r="AB136" s="84">
        <f t="shared" ref="AB136:AB141" si="296">SUM(S136:AA136)</f>
        <v>18420.697619999995</v>
      </c>
      <c r="AD136" s="86"/>
      <c r="AE136" s="86"/>
      <c r="AG136" s="86"/>
    </row>
    <row r="137" spans="1:33" s="85" customFormat="1" x14ac:dyDescent="0.2">
      <c r="A137" s="63" t="s">
        <v>364</v>
      </c>
      <c r="B137" s="63">
        <v>426</v>
      </c>
      <c r="C137" s="63" t="s">
        <v>352</v>
      </c>
      <c r="D137" s="97" t="s">
        <v>370</v>
      </c>
      <c r="E137" s="63" t="s">
        <v>358</v>
      </c>
      <c r="F137" s="97" t="s">
        <v>18</v>
      </c>
      <c r="G137" s="97" t="s">
        <v>18</v>
      </c>
      <c r="H137" s="152">
        <v>0</v>
      </c>
      <c r="I137" s="87">
        <f t="shared" si="281"/>
        <v>4.0433599999999998</v>
      </c>
      <c r="J137" s="88">
        <f t="shared" si="282"/>
        <v>6.862E-2</v>
      </c>
      <c r="K137" s="87">
        <f t="shared" si="283"/>
        <v>1.09158</v>
      </c>
      <c r="L137" s="81"/>
      <c r="M137" s="87">
        <f t="shared" ref="M137:M141" si="297">$M$43</f>
        <v>0.23571</v>
      </c>
      <c r="N137" s="88">
        <f t="shared" ref="N137:N141" si="298">$N$103</f>
        <v>15.154590000000001</v>
      </c>
      <c r="O137" s="82"/>
      <c r="P137" s="87">
        <f t="shared" ref="P137:P141" si="299">$P$9</f>
        <v>11.48405</v>
      </c>
      <c r="Q137" s="88">
        <f t="shared" si="285"/>
        <v>2.3999999999999998E-3</v>
      </c>
      <c r="R137" s="83">
        <f t="shared" ref="R137" si="300">SUM(I137:Q137)</f>
        <v>32.080310000000004</v>
      </c>
      <c r="S137" s="84">
        <f t="shared" ref="S137" si="301">$H137/1000*I137</f>
        <v>0</v>
      </c>
      <c r="T137" s="84">
        <f t="shared" ref="T137" si="302">$H137/1000*J137</f>
        <v>0</v>
      </c>
      <c r="U137" s="84">
        <f t="shared" ref="U137" si="303">$H137/1000*K137</f>
        <v>0</v>
      </c>
      <c r="V137" s="84">
        <f t="shared" ref="V137" si="304">$H137/1000*L137</f>
        <v>0</v>
      </c>
      <c r="W137" s="84">
        <f t="shared" ref="W137" si="305">$H137/1000*M137</f>
        <v>0</v>
      </c>
      <c r="X137" s="84">
        <f t="shared" ref="X137" si="306">$H137/1000*N137</f>
        <v>0</v>
      </c>
      <c r="Y137" s="84">
        <f t="shared" ref="Y137" si="307">$H137/1000*O137</f>
        <v>0</v>
      </c>
      <c r="Z137" s="84">
        <f t="shared" ref="Z137" si="308">$H137/1000*P137</f>
        <v>0</v>
      </c>
      <c r="AA137" s="84">
        <f t="shared" ref="AA137" si="309">$H137/1000*Q137</f>
        <v>0</v>
      </c>
      <c r="AB137" s="84">
        <f t="shared" ref="AB137" si="310">SUM(S137:AA137)</f>
        <v>0</v>
      </c>
      <c r="AD137" s="86"/>
      <c r="AE137" s="86"/>
      <c r="AG137" s="86"/>
    </row>
    <row r="138" spans="1:33" s="85" customFormat="1" x14ac:dyDescent="0.2">
      <c r="A138" s="63" t="s">
        <v>365</v>
      </c>
      <c r="B138" s="63">
        <v>428</v>
      </c>
      <c r="C138" s="63" t="s">
        <v>353</v>
      </c>
      <c r="D138" s="97" t="s">
        <v>76</v>
      </c>
      <c r="E138" s="63" t="s">
        <v>359</v>
      </c>
      <c r="F138" s="97" t="s">
        <v>18</v>
      </c>
      <c r="G138" s="97" t="s">
        <v>18</v>
      </c>
      <c r="H138" s="152">
        <v>3610823</v>
      </c>
      <c r="I138" s="87">
        <f t="shared" si="281"/>
        <v>4.0433599999999998</v>
      </c>
      <c r="J138" s="88">
        <f t="shared" si="282"/>
        <v>6.862E-2</v>
      </c>
      <c r="K138" s="87">
        <f t="shared" si="283"/>
        <v>1.09158</v>
      </c>
      <c r="L138" s="81"/>
      <c r="M138" s="87">
        <f>$M$43</f>
        <v>0.23571</v>
      </c>
      <c r="N138" s="88">
        <f>$N$43</f>
        <v>13.154590000000001</v>
      </c>
      <c r="O138" s="82"/>
      <c r="P138" s="87">
        <f>$P$9</f>
        <v>11.48405</v>
      </c>
      <c r="Q138" s="88">
        <f t="shared" si="285"/>
        <v>2.3999999999999998E-3</v>
      </c>
      <c r="R138" s="83">
        <f t="shared" ref="R138" si="311">SUM(I138:Q138)</f>
        <v>30.080310000000001</v>
      </c>
      <c r="S138" s="84">
        <f t="shared" ref="S138" si="312">$H138/1000*I138</f>
        <v>14599.857285279999</v>
      </c>
      <c r="T138" s="84">
        <f t="shared" ref="T138" si="313">$H138/1000*J138</f>
        <v>247.77467425999998</v>
      </c>
      <c r="U138" s="84">
        <f t="shared" ref="U138" si="314">$H138/1000*K138</f>
        <v>3941.5021703399998</v>
      </c>
      <c r="V138" s="84">
        <f t="shared" ref="V138" si="315">$H138/1000*L138</f>
        <v>0</v>
      </c>
      <c r="W138" s="84">
        <f t="shared" ref="W138" si="316">$H138/1000*M138</f>
        <v>851.10708933000001</v>
      </c>
      <c r="X138" s="84">
        <f t="shared" ref="X138" si="317">$H138/1000*N138</f>
        <v>47498.896127569998</v>
      </c>
      <c r="Y138" s="84">
        <f t="shared" ref="Y138" si="318">$H138/1000*O138</f>
        <v>0</v>
      </c>
      <c r="Z138" s="84">
        <f t="shared" ref="Z138" si="319">$H138/1000*P138</f>
        <v>41466.871873149998</v>
      </c>
      <c r="AA138" s="84">
        <f t="shared" ref="AA138" si="320">$H138/1000*Q138</f>
        <v>8.6659751999999983</v>
      </c>
      <c r="AB138" s="84">
        <f t="shared" ref="AB138" si="321">SUM(S138:AA138)</f>
        <v>108614.67519512998</v>
      </c>
      <c r="AD138" s="86"/>
      <c r="AE138" s="86"/>
      <c r="AG138" s="86"/>
    </row>
    <row r="139" spans="1:33" s="85" customFormat="1" x14ac:dyDescent="0.2">
      <c r="A139" s="63" t="s">
        <v>366</v>
      </c>
      <c r="B139" s="63">
        <v>430</v>
      </c>
      <c r="C139" s="63" t="s">
        <v>354</v>
      </c>
      <c r="D139" s="97" t="s">
        <v>370</v>
      </c>
      <c r="E139" s="63" t="s">
        <v>360</v>
      </c>
      <c r="F139" s="97" t="s">
        <v>18</v>
      </c>
      <c r="G139" s="97" t="s">
        <v>18</v>
      </c>
      <c r="H139" s="152">
        <v>13693449</v>
      </c>
      <c r="I139" s="87">
        <f t="shared" si="281"/>
        <v>4.0433599999999998</v>
      </c>
      <c r="J139" s="88">
        <f t="shared" si="282"/>
        <v>6.862E-2</v>
      </c>
      <c r="K139" s="87">
        <f t="shared" si="283"/>
        <v>1.09158</v>
      </c>
      <c r="L139" s="81"/>
      <c r="M139" s="87">
        <f t="shared" si="297"/>
        <v>0.23571</v>
      </c>
      <c r="N139" s="88">
        <f t="shared" si="298"/>
        <v>15.154590000000001</v>
      </c>
      <c r="O139" s="82"/>
      <c r="P139" s="87">
        <f t="shared" si="299"/>
        <v>11.48405</v>
      </c>
      <c r="Q139" s="88">
        <f t="shared" si="285"/>
        <v>2.3999999999999998E-3</v>
      </c>
      <c r="R139" s="83">
        <f t="shared" ref="R139:R141" si="322">SUM(I139:Q139)</f>
        <v>32.080310000000004</v>
      </c>
      <c r="S139" s="84">
        <f t="shared" si="287"/>
        <v>55367.543948639999</v>
      </c>
      <c r="T139" s="84">
        <f t="shared" si="288"/>
        <v>939.64447038000003</v>
      </c>
      <c r="U139" s="84">
        <f t="shared" si="289"/>
        <v>14947.49505942</v>
      </c>
      <c r="V139" s="84">
        <f t="shared" si="290"/>
        <v>0</v>
      </c>
      <c r="W139" s="84">
        <f t="shared" si="291"/>
        <v>3227.6828637900003</v>
      </c>
      <c r="X139" s="84">
        <f t="shared" si="292"/>
        <v>207518.60528091001</v>
      </c>
      <c r="Y139" s="84">
        <f t="shared" si="293"/>
        <v>0</v>
      </c>
      <c r="Z139" s="84">
        <f t="shared" si="294"/>
        <v>157256.25298845</v>
      </c>
      <c r="AA139" s="84">
        <f t="shared" si="295"/>
        <v>32.864277600000001</v>
      </c>
      <c r="AB139" s="84">
        <f t="shared" si="296"/>
        <v>439290.08888919005</v>
      </c>
      <c r="AD139" s="86"/>
      <c r="AE139" s="86"/>
      <c r="AG139" s="86"/>
    </row>
    <row r="140" spans="1:33" s="85" customFormat="1" x14ac:dyDescent="0.2">
      <c r="A140" s="63" t="s">
        <v>367</v>
      </c>
      <c r="B140" s="63">
        <v>432</v>
      </c>
      <c r="C140" s="63" t="s">
        <v>355</v>
      </c>
      <c r="D140" s="97" t="s">
        <v>370</v>
      </c>
      <c r="E140" s="63" t="s">
        <v>361</v>
      </c>
      <c r="F140" s="97" t="s">
        <v>18</v>
      </c>
      <c r="G140" s="97" t="s">
        <v>18</v>
      </c>
      <c r="H140" s="152">
        <v>237900</v>
      </c>
      <c r="I140" s="87">
        <f t="shared" si="281"/>
        <v>4.0433599999999998</v>
      </c>
      <c r="J140" s="88">
        <f t="shared" si="282"/>
        <v>6.862E-2</v>
      </c>
      <c r="K140" s="87">
        <f t="shared" si="283"/>
        <v>1.09158</v>
      </c>
      <c r="L140" s="81"/>
      <c r="M140" s="87">
        <f t="shared" si="297"/>
        <v>0.23571</v>
      </c>
      <c r="N140" s="88">
        <f t="shared" si="298"/>
        <v>15.154590000000001</v>
      </c>
      <c r="O140" s="82"/>
      <c r="P140" s="87">
        <f t="shared" si="299"/>
        <v>11.48405</v>
      </c>
      <c r="Q140" s="88">
        <f t="shared" si="285"/>
        <v>2.3999999999999998E-3</v>
      </c>
      <c r="R140" s="83">
        <f t="shared" si="322"/>
        <v>32.080310000000004</v>
      </c>
      <c r="S140" s="84">
        <f t="shared" si="287"/>
        <v>961.915344</v>
      </c>
      <c r="T140" s="84">
        <f t="shared" si="288"/>
        <v>16.324698000000001</v>
      </c>
      <c r="U140" s="84">
        <f t="shared" si="289"/>
        <v>259.68688200000003</v>
      </c>
      <c r="V140" s="84">
        <f t="shared" si="290"/>
        <v>0</v>
      </c>
      <c r="W140" s="84">
        <f t="shared" si="291"/>
        <v>56.075409000000001</v>
      </c>
      <c r="X140" s="84">
        <f t="shared" si="292"/>
        <v>3605.276961</v>
      </c>
      <c r="Y140" s="84">
        <f t="shared" si="293"/>
        <v>0</v>
      </c>
      <c r="Z140" s="84">
        <f t="shared" si="294"/>
        <v>2732.0554950000001</v>
      </c>
      <c r="AA140" s="84">
        <f t="shared" si="295"/>
        <v>0.57095999999999991</v>
      </c>
      <c r="AB140" s="84">
        <f t="shared" si="296"/>
        <v>7631.9057490000005</v>
      </c>
      <c r="AD140" s="86"/>
      <c r="AE140" s="86"/>
      <c r="AG140" s="86"/>
    </row>
    <row r="141" spans="1:33" s="85" customFormat="1" x14ac:dyDescent="0.2">
      <c r="A141" s="63" t="s">
        <v>368</v>
      </c>
      <c r="B141" s="63">
        <v>434</v>
      </c>
      <c r="C141" s="63" t="s">
        <v>356</v>
      </c>
      <c r="D141" s="97" t="s">
        <v>370</v>
      </c>
      <c r="E141" s="63" t="s">
        <v>362</v>
      </c>
      <c r="F141" s="97" t="s">
        <v>18</v>
      </c>
      <c r="G141" s="97" t="s">
        <v>18</v>
      </c>
      <c r="H141" s="152">
        <v>9753943</v>
      </c>
      <c r="I141" s="87">
        <f t="shared" si="281"/>
        <v>4.0433599999999998</v>
      </c>
      <c r="J141" s="88">
        <f t="shared" si="282"/>
        <v>6.862E-2</v>
      </c>
      <c r="K141" s="87">
        <f t="shared" si="283"/>
        <v>1.09158</v>
      </c>
      <c r="L141" s="81"/>
      <c r="M141" s="87">
        <f t="shared" si="297"/>
        <v>0.23571</v>
      </c>
      <c r="N141" s="88">
        <f t="shared" si="298"/>
        <v>15.154590000000001</v>
      </c>
      <c r="O141" s="82"/>
      <c r="P141" s="87">
        <f t="shared" si="299"/>
        <v>11.48405</v>
      </c>
      <c r="Q141" s="88">
        <f t="shared" si="285"/>
        <v>2.3999999999999998E-3</v>
      </c>
      <c r="R141" s="83">
        <f t="shared" si="322"/>
        <v>32.080310000000004</v>
      </c>
      <c r="S141" s="84">
        <f t="shared" si="287"/>
        <v>39438.702968479993</v>
      </c>
      <c r="T141" s="84">
        <f t="shared" si="288"/>
        <v>669.31556865999994</v>
      </c>
      <c r="U141" s="84">
        <f t="shared" si="289"/>
        <v>10647.209099939999</v>
      </c>
      <c r="V141" s="84">
        <f t="shared" si="290"/>
        <v>0</v>
      </c>
      <c r="W141" s="84">
        <f t="shared" si="291"/>
        <v>2299.10190453</v>
      </c>
      <c r="X141" s="84">
        <f t="shared" si="292"/>
        <v>147817.00704837</v>
      </c>
      <c r="Y141" s="84">
        <f t="shared" si="293"/>
        <v>0</v>
      </c>
      <c r="Z141" s="84">
        <f t="shared" si="294"/>
        <v>112014.76910914999</v>
      </c>
      <c r="AA141" s="84">
        <f t="shared" si="295"/>
        <v>23.409463199999998</v>
      </c>
      <c r="AB141" s="84">
        <f t="shared" si="296"/>
        <v>312909.51516233</v>
      </c>
      <c r="AD141" s="86"/>
      <c r="AE141" s="86"/>
      <c r="AG141" s="86"/>
    </row>
    <row r="142" spans="1:33" s="85" customFormat="1" x14ac:dyDescent="0.2">
      <c r="A142" s="63" t="s">
        <v>369</v>
      </c>
      <c r="B142" s="63">
        <v>436</v>
      </c>
      <c r="C142" s="63" t="s">
        <v>357</v>
      </c>
      <c r="D142" s="97" t="s">
        <v>74</v>
      </c>
      <c r="E142" s="63" t="s">
        <v>363</v>
      </c>
      <c r="F142" s="79" t="s">
        <v>15</v>
      </c>
      <c r="G142" s="96" t="s">
        <v>18</v>
      </c>
      <c r="H142" s="152">
        <v>7540157</v>
      </c>
      <c r="I142" s="87">
        <f t="shared" ref="I142" si="323">$I$9</f>
        <v>4.0433599999999998</v>
      </c>
      <c r="J142" s="88">
        <f t="shared" ref="J142" si="324">$J$9</f>
        <v>6.862E-2</v>
      </c>
      <c r="K142" s="87">
        <f t="shared" ref="K142" si="325">$K$9</f>
        <v>1.09158</v>
      </c>
      <c r="L142" s="87">
        <f t="shared" ref="L142" si="326">$L$9</f>
        <v>0.27378999999999998</v>
      </c>
      <c r="M142" s="81"/>
      <c r="N142" s="88">
        <f>$N$15</f>
        <v>12.1921</v>
      </c>
      <c r="O142" s="82"/>
      <c r="P142" s="87">
        <f>$P$9</f>
        <v>11.48405</v>
      </c>
      <c r="Q142" s="88">
        <f t="shared" ref="Q142" si="327">$Q$9</f>
        <v>2.3999999999999998E-3</v>
      </c>
      <c r="R142" s="83">
        <f t="shared" ref="R142:R144" si="328">SUM(I142:Q142)</f>
        <v>29.155899999999999</v>
      </c>
      <c r="S142" s="84">
        <f t="shared" ref="S142:S147" si="329">$H142/1000*I142</f>
        <v>30487.569207519999</v>
      </c>
      <c r="T142" s="84">
        <f t="shared" ref="T142:T147" si="330">$H142/1000*J142</f>
        <v>517.40557334000005</v>
      </c>
      <c r="U142" s="84">
        <f t="shared" ref="U142:U147" si="331">$H142/1000*K142</f>
        <v>8230.6845780599997</v>
      </c>
      <c r="V142" s="84">
        <f t="shared" ref="V142:V147" si="332">$H142/1000*L142</f>
        <v>2064.4195850299998</v>
      </c>
      <c r="W142" s="84">
        <f t="shared" ref="W142:W147" si="333">$H142/1000*M142</f>
        <v>0</v>
      </c>
      <c r="X142" s="84">
        <f t="shared" ref="X142:X147" si="334">$H142/1000*N142</f>
        <v>91930.348159700006</v>
      </c>
      <c r="Y142" s="84">
        <f t="shared" ref="Y142:Y147" si="335">$H142/1000*O142</f>
        <v>0</v>
      </c>
      <c r="Z142" s="84">
        <f t="shared" ref="Z142:Z147" si="336">$H142/1000*P142</f>
        <v>86591.539995850006</v>
      </c>
      <c r="AA142" s="84">
        <f t="shared" ref="AA142:AA147" si="337">$H142/1000*Q142</f>
        <v>18.096376799999998</v>
      </c>
      <c r="AB142" s="84">
        <f t="shared" ref="AB142:AB144" si="338">SUM(S142:AA142)</f>
        <v>219840.06347630001</v>
      </c>
      <c r="AD142" s="86"/>
      <c r="AE142" s="86"/>
      <c r="AG142" s="86"/>
    </row>
    <row r="143" spans="1:33" s="85" customFormat="1" x14ac:dyDescent="0.2">
      <c r="A143" s="63">
        <v>437</v>
      </c>
      <c r="B143" s="63">
        <v>438</v>
      </c>
      <c r="C143" s="63" t="s">
        <v>373</v>
      </c>
      <c r="D143" s="97" t="s">
        <v>76</v>
      </c>
      <c r="E143" s="63" t="s">
        <v>382</v>
      </c>
      <c r="F143" s="97" t="s">
        <v>18</v>
      </c>
      <c r="G143" s="97" t="s">
        <v>18</v>
      </c>
      <c r="H143" s="152">
        <v>13574482</v>
      </c>
      <c r="I143" s="87">
        <f t="shared" si="281"/>
        <v>4.0433599999999998</v>
      </c>
      <c r="J143" s="88">
        <f t="shared" si="282"/>
        <v>6.862E-2</v>
      </c>
      <c r="K143" s="87">
        <f t="shared" si="283"/>
        <v>1.09158</v>
      </c>
      <c r="L143" s="81"/>
      <c r="M143" s="87">
        <f>$M$43</f>
        <v>0.23571</v>
      </c>
      <c r="N143" s="88">
        <f>$N$43</f>
        <v>13.154590000000001</v>
      </c>
      <c r="O143" s="82"/>
      <c r="P143" s="87">
        <f>$P$9</f>
        <v>11.48405</v>
      </c>
      <c r="Q143" s="88">
        <f t="shared" si="285"/>
        <v>2.3999999999999998E-3</v>
      </c>
      <c r="R143" s="83">
        <f t="shared" si="328"/>
        <v>30.080310000000001</v>
      </c>
      <c r="S143" s="84">
        <f t="shared" si="329"/>
        <v>54886.517539519999</v>
      </c>
      <c r="T143" s="84">
        <f t="shared" si="330"/>
        <v>931.48095483999998</v>
      </c>
      <c r="U143" s="84">
        <f t="shared" si="331"/>
        <v>14817.63306156</v>
      </c>
      <c r="V143" s="84">
        <f t="shared" si="332"/>
        <v>0</v>
      </c>
      <c r="W143" s="84">
        <f t="shared" si="333"/>
        <v>3199.6411522200001</v>
      </c>
      <c r="X143" s="84">
        <f t="shared" si="334"/>
        <v>178566.74517238</v>
      </c>
      <c r="Y143" s="84">
        <f t="shared" si="335"/>
        <v>0</v>
      </c>
      <c r="Z143" s="84">
        <f t="shared" si="336"/>
        <v>155890.0300121</v>
      </c>
      <c r="AA143" s="84">
        <f t="shared" si="337"/>
        <v>32.578756799999994</v>
      </c>
      <c r="AB143" s="84">
        <f t="shared" si="338"/>
        <v>408324.62664942001</v>
      </c>
      <c r="AD143" s="86"/>
      <c r="AE143" s="86"/>
      <c r="AG143" s="86"/>
    </row>
    <row r="144" spans="1:33" s="85" customFormat="1" x14ac:dyDescent="0.2">
      <c r="A144" s="63">
        <v>440</v>
      </c>
      <c r="B144" s="63">
        <v>441</v>
      </c>
      <c r="C144" s="63" t="s">
        <v>374</v>
      </c>
      <c r="D144" s="97" t="s">
        <v>86</v>
      </c>
      <c r="E144" s="63" t="s">
        <v>381</v>
      </c>
      <c r="F144" s="96" t="s">
        <v>20</v>
      </c>
      <c r="G144" s="96" t="s">
        <v>16</v>
      </c>
      <c r="H144" s="152">
        <v>0</v>
      </c>
      <c r="I144" s="87">
        <f t="shared" si="281"/>
        <v>4.0433599999999998</v>
      </c>
      <c r="J144" s="88">
        <f t="shared" si="282"/>
        <v>6.862E-2</v>
      </c>
      <c r="K144" s="87">
        <f t="shared" si="283"/>
        <v>1.09158</v>
      </c>
      <c r="L144" s="87">
        <f t="shared" ref="L144:L146" si="339">$L$9</f>
        <v>0.27378999999999998</v>
      </c>
      <c r="M144" s="81"/>
      <c r="N144" s="88">
        <f>$N$17</f>
        <v>3.0037500000000001</v>
      </c>
      <c r="O144" s="88">
        <f>$O$16</f>
        <v>0.11241</v>
      </c>
      <c r="P144" s="90">
        <f>$P$11</f>
        <v>12.711349999999999</v>
      </c>
      <c r="Q144" s="88">
        <f t="shared" si="285"/>
        <v>2.3999999999999998E-3</v>
      </c>
      <c r="R144" s="83">
        <f t="shared" si="328"/>
        <v>21.307259999999999</v>
      </c>
      <c r="S144" s="84">
        <f t="shared" si="329"/>
        <v>0</v>
      </c>
      <c r="T144" s="84">
        <f t="shared" si="330"/>
        <v>0</v>
      </c>
      <c r="U144" s="84">
        <f t="shared" si="331"/>
        <v>0</v>
      </c>
      <c r="V144" s="84">
        <f t="shared" si="332"/>
        <v>0</v>
      </c>
      <c r="W144" s="84">
        <f t="shared" si="333"/>
        <v>0</v>
      </c>
      <c r="X144" s="84">
        <f t="shared" si="334"/>
        <v>0</v>
      </c>
      <c r="Y144" s="84">
        <f t="shared" si="335"/>
        <v>0</v>
      </c>
      <c r="Z144" s="84">
        <f t="shared" si="336"/>
        <v>0</v>
      </c>
      <c r="AA144" s="84">
        <f t="shared" si="337"/>
        <v>0</v>
      </c>
      <c r="AB144" s="84">
        <f t="shared" si="338"/>
        <v>0</v>
      </c>
      <c r="AD144" s="86"/>
      <c r="AE144" s="86"/>
      <c r="AG144" s="86"/>
    </row>
    <row r="145" spans="1:33" s="85" customFormat="1" x14ac:dyDescent="0.2">
      <c r="A145" s="63">
        <v>442</v>
      </c>
      <c r="B145" s="63">
        <v>443</v>
      </c>
      <c r="C145" s="63" t="s">
        <v>375</v>
      </c>
      <c r="D145" s="97" t="s">
        <v>85</v>
      </c>
      <c r="E145" s="63" t="s">
        <v>380</v>
      </c>
      <c r="F145" s="96" t="s">
        <v>20</v>
      </c>
      <c r="G145" s="96" t="s">
        <v>16</v>
      </c>
      <c r="H145" s="152">
        <v>4003205</v>
      </c>
      <c r="I145" s="87">
        <f t="shared" si="281"/>
        <v>4.0433599999999998</v>
      </c>
      <c r="J145" s="88">
        <f t="shared" si="282"/>
        <v>6.862E-2</v>
      </c>
      <c r="K145" s="87">
        <f t="shared" si="283"/>
        <v>1.09158</v>
      </c>
      <c r="L145" s="87">
        <f t="shared" si="339"/>
        <v>0.27378999999999998</v>
      </c>
      <c r="M145" s="81"/>
      <c r="N145" s="88">
        <f t="shared" ref="N145" si="340">$N$16</f>
        <v>9.6111199999999997</v>
      </c>
      <c r="O145" s="88">
        <f t="shared" ref="O145" si="341">$O$16</f>
        <v>0.11241</v>
      </c>
      <c r="P145" s="90">
        <f t="shared" ref="P145" si="342">$P$11</f>
        <v>12.711349999999999</v>
      </c>
      <c r="Q145" s="88">
        <f t="shared" si="285"/>
        <v>2.3999999999999998E-3</v>
      </c>
      <c r="R145" s="83">
        <f>SUM(I145:Q145)</f>
        <v>27.914630000000002</v>
      </c>
      <c r="S145" s="84">
        <f t="shared" si="329"/>
        <v>16186.398968799998</v>
      </c>
      <c r="T145" s="84">
        <f t="shared" si="330"/>
        <v>274.69992710000002</v>
      </c>
      <c r="U145" s="84">
        <f t="shared" si="331"/>
        <v>4369.8185138999997</v>
      </c>
      <c r="V145" s="84">
        <f t="shared" si="332"/>
        <v>1096.0374969499999</v>
      </c>
      <c r="W145" s="84">
        <f t="shared" si="333"/>
        <v>0</v>
      </c>
      <c r="X145" s="84">
        <f t="shared" si="334"/>
        <v>38475.283639599998</v>
      </c>
      <c r="Y145" s="84">
        <f t="shared" si="335"/>
        <v>450.00027404999997</v>
      </c>
      <c r="Z145" s="84">
        <f t="shared" si="336"/>
        <v>50886.13987675</v>
      </c>
      <c r="AA145" s="84">
        <f t="shared" si="337"/>
        <v>9.6076919999999983</v>
      </c>
      <c r="AB145" s="84">
        <f t="shared" ref="AB145" si="343">SUM(S145:AA145)</f>
        <v>111747.98638915</v>
      </c>
      <c r="AD145" s="86"/>
      <c r="AE145" s="86"/>
      <c r="AG145" s="86"/>
    </row>
    <row r="146" spans="1:33" s="85" customFormat="1" x14ac:dyDescent="0.2">
      <c r="A146" s="63">
        <v>444</v>
      </c>
      <c r="B146" s="63">
        <v>445</v>
      </c>
      <c r="C146" s="63" t="s">
        <v>376</v>
      </c>
      <c r="D146" s="97" t="s">
        <v>139</v>
      </c>
      <c r="E146" s="63" t="s">
        <v>379</v>
      </c>
      <c r="F146" s="97" t="s">
        <v>144</v>
      </c>
      <c r="G146" s="97" t="s">
        <v>144</v>
      </c>
      <c r="H146" s="152">
        <v>297307</v>
      </c>
      <c r="I146" s="87">
        <f t="shared" si="281"/>
        <v>4.0433599999999998</v>
      </c>
      <c r="J146" s="88">
        <f t="shared" si="282"/>
        <v>6.862E-2</v>
      </c>
      <c r="K146" s="87">
        <f t="shared" si="283"/>
        <v>1.09158</v>
      </c>
      <c r="L146" s="87">
        <f t="shared" si="339"/>
        <v>0.27378999999999998</v>
      </c>
      <c r="M146" s="81"/>
      <c r="N146" s="88">
        <f>$N$55</f>
        <v>10.976290000000001</v>
      </c>
      <c r="O146" s="82"/>
      <c r="P146" s="88">
        <f>$P$55</f>
        <v>9.5508199999999999</v>
      </c>
      <c r="Q146" s="88">
        <f t="shared" si="285"/>
        <v>2.3999999999999998E-3</v>
      </c>
      <c r="R146" s="83">
        <f t="shared" ref="R146:R150" si="344">SUM(I146:Q146)</f>
        <v>26.006860000000003</v>
      </c>
      <c r="S146" s="84">
        <f t="shared" si="329"/>
        <v>1202.1192315200001</v>
      </c>
      <c r="T146" s="84">
        <f t="shared" si="330"/>
        <v>20.401206340000002</v>
      </c>
      <c r="U146" s="84">
        <f t="shared" si="331"/>
        <v>324.53437506</v>
      </c>
      <c r="V146" s="84">
        <f t="shared" si="332"/>
        <v>81.399683530000004</v>
      </c>
      <c r="W146" s="84">
        <f t="shared" si="333"/>
        <v>0</v>
      </c>
      <c r="X146" s="84">
        <f t="shared" si="334"/>
        <v>3263.3278510300001</v>
      </c>
      <c r="Y146" s="84">
        <f t="shared" si="335"/>
        <v>0</v>
      </c>
      <c r="Z146" s="84">
        <f t="shared" si="336"/>
        <v>2839.5256417400001</v>
      </c>
      <c r="AA146" s="84">
        <f t="shared" si="337"/>
        <v>0.71353679999999997</v>
      </c>
      <c r="AB146" s="84">
        <f t="shared" ref="AB146:AB147" si="345">SUM(S146:AA146)</f>
        <v>7732.0215260200002</v>
      </c>
      <c r="AD146" s="86"/>
      <c r="AE146" s="86"/>
      <c r="AG146" s="86"/>
    </row>
    <row r="147" spans="1:33" s="85" customFormat="1" x14ac:dyDescent="0.2">
      <c r="A147" s="63">
        <v>446</v>
      </c>
      <c r="B147" s="63">
        <v>447</v>
      </c>
      <c r="C147" s="63" t="s">
        <v>377</v>
      </c>
      <c r="D147" s="97" t="s">
        <v>91</v>
      </c>
      <c r="E147" s="63" t="s">
        <v>378</v>
      </c>
      <c r="F147" s="96" t="s">
        <v>18</v>
      </c>
      <c r="G147" s="96" t="s">
        <v>18</v>
      </c>
      <c r="H147" s="152">
        <v>0</v>
      </c>
      <c r="I147" s="87">
        <f t="shared" si="281"/>
        <v>4.0433599999999998</v>
      </c>
      <c r="J147" s="88">
        <f t="shared" si="282"/>
        <v>6.862E-2</v>
      </c>
      <c r="K147" s="87">
        <f t="shared" si="283"/>
        <v>1.09158</v>
      </c>
      <c r="L147" s="81"/>
      <c r="M147" s="87">
        <f>$M$43</f>
        <v>0.23571</v>
      </c>
      <c r="N147" s="88">
        <f>$N$48</f>
        <v>3.0037500000000001</v>
      </c>
      <c r="O147" s="82"/>
      <c r="P147" s="87">
        <f>$P$9</f>
        <v>11.48405</v>
      </c>
      <c r="Q147" s="88">
        <f t="shared" si="285"/>
        <v>2.3999999999999998E-3</v>
      </c>
      <c r="R147" s="83">
        <f t="shared" si="344"/>
        <v>19.929470000000002</v>
      </c>
      <c r="S147" s="84">
        <f t="shared" si="329"/>
        <v>0</v>
      </c>
      <c r="T147" s="84">
        <f t="shared" si="330"/>
        <v>0</v>
      </c>
      <c r="U147" s="84">
        <f t="shared" si="331"/>
        <v>0</v>
      </c>
      <c r="V147" s="84">
        <f t="shared" si="332"/>
        <v>0</v>
      </c>
      <c r="W147" s="84">
        <f t="shared" si="333"/>
        <v>0</v>
      </c>
      <c r="X147" s="84">
        <f t="shared" si="334"/>
        <v>0</v>
      </c>
      <c r="Y147" s="84">
        <f t="shared" si="335"/>
        <v>0</v>
      </c>
      <c r="Z147" s="84">
        <f t="shared" si="336"/>
        <v>0</v>
      </c>
      <c r="AA147" s="84">
        <f t="shared" si="337"/>
        <v>0</v>
      </c>
      <c r="AB147" s="84">
        <f t="shared" si="345"/>
        <v>0</v>
      </c>
      <c r="AD147" s="86"/>
      <c r="AE147" s="86"/>
      <c r="AG147" s="86"/>
    </row>
    <row r="148" spans="1:33" s="85" customFormat="1" x14ac:dyDescent="0.2">
      <c r="A148" s="63" t="s">
        <v>406</v>
      </c>
      <c r="B148" s="63">
        <v>449</v>
      </c>
      <c r="C148" s="63" t="s">
        <v>399</v>
      </c>
      <c r="D148" s="97" t="s">
        <v>76</v>
      </c>
      <c r="E148" s="63" t="s">
        <v>392</v>
      </c>
      <c r="F148" s="97" t="s">
        <v>18</v>
      </c>
      <c r="G148" s="97" t="s">
        <v>18</v>
      </c>
      <c r="H148" s="152">
        <v>7803916</v>
      </c>
      <c r="I148" s="87">
        <f t="shared" si="281"/>
        <v>4.0433599999999998</v>
      </c>
      <c r="J148" s="88">
        <f t="shared" si="282"/>
        <v>6.862E-2</v>
      </c>
      <c r="K148" s="87">
        <f t="shared" si="283"/>
        <v>1.09158</v>
      </c>
      <c r="L148" s="81"/>
      <c r="M148" s="87">
        <f t="shared" ref="M148:M149" si="346">$M$43</f>
        <v>0.23571</v>
      </c>
      <c r="N148" s="88">
        <f t="shared" ref="N148:N149" si="347">$N$43</f>
        <v>13.154590000000001</v>
      </c>
      <c r="O148" s="82"/>
      <c r="P148" s="87">
        <f t="shared" ref="P148:P149" si="348">$P$9</f>
        <v>11.48405</v>
      </c>
      <c r="Q148" s="88">
        <f t="shared" si="285"/>
        <v>2.3999999999999998E-3</v>
      </c>
      <c r="R148" s="83">
        <f t="shared" si="344"/>
        <v>30.080310000000001</v>
      </c>
      <c r="S148" s="84">
        <f t="shared" ref="S148:S150" si="349">$H148/1000*I148</f>
        <v>31554.041797760001</v>
      </c>
      <c r="T148" s="84">
        <f t="shared" ref="T148:T150" si="350">$H148/1000*J148</f>
        <v>535.50471591999997</v>
      </c>
      <c r="U148" s="84">
        <f t="shared" ref="U148:U150" si="351">$H148/1000*K148</f>
        <v>8518.5986272800001</v>
      </c>
      <c r="V148" s="84">
        <f t="shared" ref="V148:V150" si="352">$H148/1000*L148</f>
        <v>0</v>
      </c>
      <c r="W148" s="84">
        <f t="shared" ref="W148:W150" si="353">$H148/1000*M148</f>
        <v>1839.46104036</v>
      </c>
      <c r="X148" s="84">
        <f t="shared" ref="X148:X150" si="354">$H148/1000*N148</f>
        <v>102657.31537444</v>
      </c>
      <c r="Y148" s="84">
        <f t="shared" ref="Y148:Y150" si="355">$H148/1000*O148</f>
        <v>0</v>
      </c>
      <c r="Z148" s="84">
        <f t="shared" ref="Z148:Z150" si="356">$H148/1000*P148</f>
        <v>89620.561539799994</v>
      </c>
      <c r="AA148" s="84">
        <f t="shared" ref="AA148:AA150" si="357">$H148/1000*Q148</f>
        <v>18.729398399999997</v>
      </c>
      <c r="AB148" s="84">
        <f t="shared" ref="AB148:AB150" si="358">SUM(S148:AA148)</f>
        <v>234744.21249395999</v>
      </c>
      <c r="AD148" s="86"/>
      <c r="AE148" s="86"/>
      <c r="AG148" s="86"/>
    </row>
    <row r="149" spans="1:33" s="85" customFormat="1" x14ac:dyDescent="0.2">
      <c r="A149" s="63" t="s">
        <v>407</v>
      </c>
      <c r="B149" s="63">
        <v>451</v>
      </c>
      <c r="C149" s="63" t="s">
        <v>400</v>
      </c>
      <c r="D149" s="97" t="s">
        <v>76</v>
      </c>
      <c r="E149" s="63" t="s">
        <v>393</v>
      </c>
      <c r="F149" s="97" t="s">
        <v>18</v>
      </c>
      <c r="G149" s="97" t="s">
        <v>18</v>
      </c>
      <c r="H149" s="152">
        <v>9202797</v>
      </c>
      <c r="I149" s="87">
        <f t="shared" si="281"/>
        <v>4.0433599999999998</v>
      </c>
      <c r="J149" s="88">
        <f t="shared" si="282"/>
        <v>6.862E-2</v>
      </c>
      <c r="K149" s="87">
        <f t="shared" si="283"/>
        <v>1.09158</v>
      </c>
      <c r="L149" s="81"/>
      <c r="M149" s="87">
        <f t="shared" si="346"/>
        <v>0.23571</v>
      </c>
      <c r="N149" s="88">
        <f t="shared" si="347"/>
        <v>13.154590000000001</v>
      </c>
      <c r="O149" s="82"/>
      <c r="P149" s="87">
        <f t="shared" si="348"/>
        <v>11.48405</v>
      </c>
      <c r="Q149" s="88">
        <f t="shared" si="285"/>
        <v>2.3999999999999998E-3</v>
      </c>
      <c r="R149" s="83">
        <f t="shared" si="344"/>
        <v>30.080310000000001</v>
      </c>
      <c r="S149" s="84">
        <f t="shared" si="349"/>
        <v>37210.221277919998</v>
      </c>
      <c r="T149" s="84">
        <f t="shared" si="350"/>
        <v>631.49593014000004</v>
      </c>
      <c r="U149" s="84">
        <f t="shared" si="351"/>
        <v>10045.58914926</v>
      </c>
      <c r="V149" s="84">
        <f t="shared" si="352"/>
        <v>0</v>
      </c>
      <c r="W149" s="84">
        <f t="shared" si="353"/>
        <v>2169.1912808700004</v>
      </c>
      <c r="X149" s="84">
        <f t="shared" si="354"/>
        <v>121059.02138823002</v>
      </c>
      <c r="Y149" s="84">
        <f t="shared" si="355"/>
        <v>0</v>
      </c>
      <c r="Z149" s="84">
        <f t="shared" si="356"/>
        <v>105685.38088785</v>
      </c>
      <c r="AA149" s="84">
        <f t="shared" si="357"/>
        <v>22.086712800000001</v>
      </c>
      <c r="AB149" s="84">
        <f t="shared" si="358"/>
        <v>276822.98662707006</v>
      </c>
      <c r="AD149" s="86"/>
      <c r="AE149" s="86"/>
      <c r="AG149" s="86"/>
    </row>
    <row r="150" spans="1:33" s="85" customFormat="1" x14ac:dyDescent="0.2">
      <c r="A150" s="69" t="s">
        <v>408</v>
      </c>
      <c r="B150" s="120">
        <v>453</v>
      </c>
      <c r="C150" s="63" t="s">
        <v>401</v>
      </c>
      <c r="D150" s="97" t="s">
        <v>77</v>
      </c>
      <c r="E150" s="63" t="s">
        <v>394</v>
      </c>
      <c r="F150" s="96" t="s">
        <v>17</v>
      </c>
      <c r="G150" s="96" t="s">
        <v>16</v>
      </c>
      <c r="H150" s="152">
        <v>829590</v>
      </c>
      <c r="I150" s="87">
        <f t="shared" si="281"/>
        <v>4.0433599999999998</v>
      </c>
      <c r="J150" s="88">
        <f t="shared" si="282"/>
        <v>6.862E-2</v>
      </c>
      <c r="K150" s="87">
        <f t="shared" si="283"/>
        <v>1.09158</v>
      </c>
      <c r="L150" s="87">
        <f t="shared" ref="L150" si="359">$L$9</f>
        <v>0.27378999999999998</v>
      </c>
      <c r="M150" s="81"/>
      <c r="N150" s="88">
        <f t="shared" ref="N150" si="360">$N$9</f>
        <v>10.10238</v>
      </c>
      <c r="O150" s="82"/>
      <c r="P150" s="90">
        <f t="shared" ref="P150" si="361">$P$11</f>
        <v>12.711349999999999</v>
      </c>
      <c r="Q150" s="88">
        <f t="shared" si="285"/>
        <v>2.3999999999999998E-3</v>
      </c>
      <c r="R150" s="83">
        <f t="shared" si="344"/>
        <v>28.293480000000002</v>
      </c>
      <c r="S150" s="84">
        <f t="shared" si="349"/>
        <v>3354.3310224000002</v>
      </c>
      <c r="T150" s="84">
        <f t="shared" si="350"/>
        <v>56.926465800000003</v>
      </c>
      <c r="U150" s="84">
        <f t="shared" si="351"/>
        <v>905.56385220000004</v>
      </c>
      <c r="V150" s="84">
        <f t="shared" si="352"/>
        <v>227.13344609999999</v>
      </c>
      <c r="W150" s="84">
        <f t="shared" si="353"/>
        <v>0</v>
      </c>
      <c r="X150" s="84">
        <f t="shared" si="354"/>
        <v>8380.8334242000001</v>
      </c>
      <c r="Y150" s="84">
        <f t="shared" si="355"/>
        <v>0</v>
      </c>
      <c r="Z150" s="84">
        <f t="shared" si="356"/>
        <v>10545.2088465</v>
      </c>
      <c r="AA150" s="84">
        <f t="shared" si="357"/>
        <v>1.9910159999999999</v>
      </c>
      <c r="AB150" s="84">
        <f t="shared" si="358"/>
        <v>23471.988073200002</v>
      </c>
      <c r="AD150" s="86"/>
      <c r="AE150" s="86"/>
      <c r="AG150" s="86"/>
    </row>
    <row r="151" spans="1:33" s="85" customFormat="1" ht="12" customHeight="1" x14ac:dyDescent="0.2">
      <c r="A151" s="69" t="s">
        <v>409</v>
      </c>
      <c r="B151" s="98">
        <v>455</v>
      </c>
      <c r="C151" s="63" t="s">
        <v>402</v>
      </c>
      <c r="D151" s="105" t="s">
        <v>86</v>
      </c>
      <c r="E151" s="63" t="s">
        <v>395</v>
      </c>
      <c r="F151" s="96" t="s">
        <v>20</v>
      </c>
      <c r="G151" s="96" t="s">
        <v>16</v>
      </c>
      <c r="H151" s="152">
        <v>0</v>
      </c>
      <c r="I151" s="87">
        <f t="shared" ref="I151:I153" si="362">$I$9</f>
        <v>4.0433599999999998</v>
      </c>
      <c r="J151" s="88">
        <f t="shared" ref="J151:J153" si="363">$J$9</f>
        <v>6.862E-2</v>
      </c>
      <c r="K151" s="87">
        <f t="shared" ref="K151:K153" si="364">$K$9</f>
        <v>1.09158</v>
      </c>
      <c r="L151" s="87">
        <f t="shared" ref="L151:L153" si="365">$L$9</f>
        <v>0.27378999999999998</v>
      </c>
      <c r="M151" s="81"/>
      <c r="N151" s="88">
        <f>$N$17</f>
        <v>3.0037500000000001</v>
      </c>
      <c r="O151" s="88">
        <f>$O$16</f>
        <v>0.11241</v>
      </c>
      <c r="P151" s="90">
        <f>$P$11</f>
        <v>12.711349999999999</v>
      </c>
      <c r="Q151" s="88">
        <f t="shared" ref="Q151:Q153" si="366">$Q$9</f>
        <v>2.3999999999999998E-3</v>
      </c>
      <c r="R151" s="83">
        <f>SUM(I151:Q151)</f>
        <v>21.307259999999999</v>
      </c>
      <c r="S151" s="84">
        <f t="shared" ref="S151:AA151" si="367">$H151/1000*I151</f>
        <v>0</v>
      </c>
      <c r="T151" s="84">
        <f t="shared" si="367"/>
        <v>0</v>
      </c>
      <c r="U151" s="84">
        <f t="shared" si="367"/>
        <v>0</v>
      </c>
      <c r="V151" s="84">
        <f t="shared" si="367"/>
        <v>0</v>
      </c>
      <c r="W151" s="84">
        <f t="shared" si="367"/>
        <v>0</v>
      </c>
      <c r="X151" s="84">
        <f t="shared" si="367"/>
        <v>0</v>
      </c>
      <c r="Y151" s="84">
        <f t="shared" si="367"/>
        <v>0</v>
      </c>
      <c r="Z151" s="84">
        <f t="shared" si="367"/>
        <v>0</v>
      </c>
      <c r="AA151" s="84">
        <f t="shared" si="367"/>
        <v>0</v>
      </c>
      <c r="AB151" s="84">
        <f>SUM(S151:AA151)</f>
        <v>0</v>
      </c>
      <c r="AD151" s="86"/>
      <c r="AE151" s="86"/>
      <c r="AG151" s="86"/>
    </row>
    <row r="152" spans="1:33" s="85" customFormat="1" x14ac:dyDescent="0.2">
      <c r="A152" s="69" t="s">
        <v>410</v>
      </c>
      <c r="B152" s="98">
        <v>457</v>
      </c>
      <c r="C152" s="63" t="s">
        <v>403</v>
      </c>
      <c r="D152" s="105" t="s">
        <v>85</v>
      </c>
      <c r="E152" s="63" t="s">
        <v>396</v>
      </c>
      <c r="F152" s="96" t="s">
        <v>20</v>
      </c>
      <c r="G152" s="96" t="s">
        <v>16</v>
      </c>
      <c r="H152" s="152">
        <v>1575984</v>
      </c>
      <c r="I152" s="87">
        <f t="shared" si="362"/>
        <v>4.0433599999999998</v>
      </c>
      <c r="J152" s="88">
        <f t="shared" si="363"/>
        <v>6.862E-2</v>
      </c>
      <c r="K152" s="87">
        <f t="shared" si="364"/>
        <v>1.09158</v>
      </c>
      <c r="L152" s="87">
        <f t="shared" si="365"/>
        <v>0.27378999999999998</v>
      </c>
      <c r="M152" s="81"/>
      <c r="N152" s="88">
        <f>$N$16</f>
        <v>9.6111199999999997</v>
      </c>
      <c r="O152" s="88">
        <f>$O$16</f>
        <v>0.11241</v>
      </c>
      <c r="P152" s="90">
        <f>$P$11</f>
        <v>12.711349999999999</v>
      </c>
      <c r="Q152" s="88">
        <f t="shared" si="366"/>
        <v>2.3999999999999998E-3</v>
      </c>
      <c r="R152" s="83">
        <f t="shared" ref="R152" si="368">SUM(I152:Q152)</f>
        <v>27.914630000000002</v>
      </c>
      <c r="S152" s="84">
        <f t="shared" ref="S152:S157" si="369">$H152/1000*I152</f>
        <v>6372.2706662399996</v>
      </c>
      <c r="T152" s="84">
        <f t="shared" ref="T152:T157" si="370">$H152/1000*J152</f>
        <v>108.14402208</v>
      </c>
      <c r="U152" s="84">
        <f t="shared" ref="U152:U157" si="371">$H152/1000*K152</f>
        <v>1720.3126147199998</v>
      </c>
      <c r="V152" s="84">
        <f t="shared" ref="V152:V157" si="372">$H152/1000*L152</f>
        <v>431.48865935999993</v>
      </c>
      <c r="W152" s="84">
        <f t="shared" ref="W152:W157" si="373">$H152/1000*M152</f>
        <v>0</v>
      </c>
      <c r="X152" s="84">
        <f t="shared" ref="X152:X157" si="374">$H152/1000*N152</f>
        <v>15146.971342079998</v>
      </c>
      <c r="Y152" s="84">
        <f t="shared" ref="Y152:Y157" si="375">$H152/1000*O152</f>
        <v>177.15636143999998</v>
      </c>
      <c r="Z152" s="84">
        <f t="shared" ref="Z152:Z157" si="376">$H152/1000*P152</f>
        <v>20032.884218399999</v>
      </c>
      <c r="AA152" s="84">
        <f t="shared" ref="AA152:AA157" si="377">$H152/1000*Q152</f>
        <v>3.7823615999999993</v>
      </c>
      <c r="AB152" s="84">
        <f t="shared" ref="AB152:AB153" si="378">SUM(S152:AA152)</f>
        <v>43993.010245919999</v>
      </c>
      <c r="AD152" s="86"/>
      <c r="AE152" s="86"/>
      <c r="AG152" s="86"/>
    </row>
    <row r="153" spans="1:33" s="85" customFormat="1" x14ac:dyDescent="0.2">
      <c r="A153" s="69" t="s">
        <v>411</v>
      </c>
      <c r="B153" s="120">
        <v>459</v>
      </c>
      <c r="C153" s="63" t="s">
        <v>404</v>
      </c>
      <c r="D153" s="97" t="s">
        <v>74</v>
      </c>
      <c r="E153" s="63" t="s">
        <v>397</v>
      </c>
      <c r="F153" s="97" t="s">
        <v>15</v>
      </c>
      <c r="G153" s="97" t="s">
        <v>18</v>
      </c>
      <c r="H153" s="152">
        <v>1123276</v>
      </c>
      <c r="I153" s="87">
        <f t="shared" si="362"/>
        <v>4.0433599999999998</v>
      </c>
      <c r="J153" s="88">
        <f t="shared" si="363"/>
        <v>6.862E-2</v>
      </c>
      <c r="K153" s="87">
        <f t="shared" si="364"/>
        <v>1.09158</v>
      </c>
      <c r="L153" s="87">
        <f t="shared" si="365"/>
        <v>0.27378999999999998</v>
      </c>
      <c r="M153" s="81"/>
      <c r="N153" s="88">
        <f>$N$15</f>
        <v>12.1921</v>
      </c>
      <c r="O153" s="82"/>
      <c r="P153" s="87">
        <f t="shared" ref="P153" si="379">$P$9</f>
        <v>11.48405</v>
      </c>
      <c r="Q153" s="88">
        <f t="shared" si="366"/>
        <v>2.3999999999999998E-3</v>
      </c>
      <c r="R153" s="83">
        <f>SUM(I153:Q153)</f>
        <v>29.155899999999999</v>
      </c>
      <c r="S153" s="84">
        <f t="shared" si="369"/>
        <v>4541.80924736</v>
      </c>
      <c r="T153" s="84">
        <f t="shared" si="370"/>
        <v>77.079199119999998</v>
      </c>
      <c r="U153" s="84">
        <f t="shared" si="371"/>
        <v>1226.1456160800001</v>
      </c>
      <c r="V153" s="84">
        <f t="shared" si="372"/>
        <v>307.54173603999999</v>
      </c>
      <c r="W153" s="84">
        <f t="shared" si="373"/>
        <v>0</v>
      </c>
      <c r="X153" s="84">
        <f t="shared" si="374"/>
        <v>13695.093319600001</v>
      </c>
      <c r="Y153" s="84">
        <f t="shared" si="375"/>
        <v>0</v>
      </c>
      <c r="Z153" s="84">
        <f t="shared" si="376"/>
        <v>12899.7577478</v>
      </c>
      <c r="AA153" s="84">
        <f t="shared" si="377"/>
        <v>2.6958623999999998</v>
      </c>
      <c r="AB153" s="84">
        <f t="shared" si="378"/>
        <v>32750.122728400002</v>
      </c>
      <c r="AD153" s="86"/>
      <c r="AE153" s="86"/>
      <c r="AG153" s="86"/>
    </row>
    <row r="154" spans="1:33" s="85" customFormat="1" x14ac:dyDescent="0.2">
      <c r="A154" s="69">
        <v>460</v>
      </c>
      <c r="B154" s="120">
        <v>461</v>
      </c>
      <c r="C154" s="63" t="s">
        <v>405</v>
      </c>
      <c r="D154" s="97" t="s">
        <v>75</v>
      </c>
      <c r="E154" s="63" t="s">
        <v>398</v>
      </c>
      <c r="F154" s="97" t="s">
        <v>15</v>
      </c>
      <c r="G154" s="97" t="s">
        <v>16</v>
      </c>
      <c r="H154" s="152">
        <v>2197700</v>
      </c>
      <c r="I154" s="87">
        <f>$I$9</f>
        <v>4.0433599999999998</v>
      </c>
      <c r="J154" s="88">
        <f>$J$9</f>
        <v>6.862E-2</v>
      </c>
      <c r="K154" s="87">
        <f>$K$9</f>
        <v>1.09158</v>
      </c>
      <c r="L154" s="87">
        <f>$L$9</f>
        <v>0.27378999999999998</v>
      </c>
      <c r="M154" s="81"/>
      <c r="N154" s="88">
        <f>$N$15</f>
        <v>12.1921</v>
      </c>
      <c r="O154" s="82"/>
      <c r="P154" s="90">
        <f t="shared" ref="P154:P155" si="380">$P$11</f>
        <v>12.711349999999999</v>
      </c>
      <c r="Q154" s="88">
        <f>$Q$9</f>
        <v>2.3999999999999998E-3</v>
      </c>
      <c r="R154" s="83">
        <f>SUM(I154:Q154)</f>
        <v>30.383199999999999</v>
      </c>
      <c r="S154" s="84">
        <f t="shared" si="369"/>
        <v>8886.092271999998</v>
      </c>
      <c r="T154" s="84">
        <f t="shared" si="370"/>
        <v>150.806174</v>
      </c>
      <c r="U154" s="84">
        <f t="shared" si="371"/>
        <v>2398.9653659999999</v>
      </c>
      <c r="V154" s="84">
        <f t="shared" si="372"/>
        <v>601.70828299999994</v>
      </c>
      <c r="W154" s="84">
        <f t="shared" si="373"/>
        <v>0</v>
      </c>
      <c r="X154" s="84">
        <f t="shared" si="374"/>
        <v>26794.578169999997</v>
      </c>
      <c r="Y154" s="84">
        <f t="shared" si="375"/>
        <v>0</v>
      </c>
      <c r="Z154" s="84">
        <f t="shared" si="376"/>
        <v>27935.733894999998</v>
      </c>
      <c r="AA154" s="84">
        <f t="shared" si="377"/>
        <v>5.2744799999999987</v>
      </c>
      <c r="AB154" s="84">
        <f>SUM(S154:AA154)</f>
        <v>66773.15863999998</v>
      </c>
      <c r="AD154" s="86"/>
      <c r="AE154" s="86"/>
      <c r="AG154" s="86"/>
    </row>
    <row r="155" spans="1:33" s="85" customFormat="1" x14ac:dyDescent="0.2">
      <c r="A155" s="144">
        <v>462</v>
      </c>
      <c r="B155" s="79">
        <v>463</v>
      </c>
      <c r="C155" s="79" t="s">
        <v>413</v>
      </c>
      <c r="D155" s="79" t="s">
        <v>85</v>
      </c>
      <c r="E155" s="80" t="s">
        <v>162</v>
      </c>
      <c r="F155" s="96" t="s">
        <v>20</v>
      </c>
      <c r="G155" s="96" t="s">
        <v>16</v>
      </c>
      <c r="H155" s="152">
        <v>2747950</v>
      </c>
      <c r="I155" s="87">
        <f t="shared" ref="I155:I163" si="381">$I$9</f>
        <v>4.0433599999999998</v>
      </c>
      <c r="J155" s="88">
        <f t="shared" ref="J155:J163" si="382">$J$9</f>
        <v>6.862E-2</v>
      </c>
      <c r="K155" s="87">
        <f t="shared" ref="K155:K163" si="383">$K$9</f>
        <v>1.09158</v>
      </c>
      <c r="L155" s="87">
        <f t="shared" ref="L155:L158" si="384">$L$9</f>
        <v>0.27378999999999998</v>
      </c>
      <c r="M155" s="81"/>
      <c r="N155" s="88">
        <f>$N$16</f>
        <v>9.6111199999999997</v>
      </c>
      <c r="O155" s="88">
        <f>$O$16</f>
        <v>0.11241</v>
      </c>
      <c r="P155" s="91">
        <f t="shared" si="380"/>
        <v>12.711349999999999</v>
      </c>
      <c r="Q155" s="88">
        <f t="shared" ref="Q155:Q163" si="385">$Q$9</f>
        <v>2.3999999999999998E-3</v>
      </c>
      <c r="R155" s="83">
        <f t="shared" ref="R155:R157" si="386">SUM(I155:Q155)</f>
        <v>27.914630000000002</v>
      </c>
      <c r="S155" s="84">
        <f t="shared" si="369"/>
        <v>11110.951111999999</v>
      </c>
      <c r="T155" s="84">
        <f t="shared" si="370"/>
        <v>188.56432899999999</v>
      </c>
      <c r="U155" s="84">
        <f t="shared" si="371"/>
        <v>2999.6072609999997</v>
      </c>
      <c r="V155" s="84">
        <f t="shared" si="372"/>
        <v>752.36123049999992</v>
      </c>
      <c r="W155" s="84">
        <f t="shared" si="373"/>
        <v>0</v>
      </c>
      <c r="X155" s="84">
        <f t="shared" si="374"/>
        <v>26410.877203999997</v>
      </c>
      <c r="Y155" s="84">
        <f t="shared" si="375"/>
        <v>308.89705949999995</v>
      </c>
      <c r="Z155" s="84">
        <f t="shared" si="376"/>
        <v>34930.154232499997</v>
      </c>
      <c r="AA155" s="84">
        <f t="shared" si="377"/>
        <v>6.5950799999999994</v>
      </c>
      <c r="AB155" s="84">
        <f t="shared" ref="AB155:AB157" si="387">SUM(S155:AA155)</f>
        <v>76708.007508499984</v>
      </c>
      <c r="AD155" s="86"/>
      <c r="AE155" s="86"/>
      <c r="AG155" s="86"/>
    </row>
    <row r="156" spans="1:33" s="85" customFormat="1" x14ac:dyDescent="0.2">
      <c r="A156" s="144">
        <v>464</v>
      </c>
      <c r="B156" s="79">
        <v>465</v>
      </c>
      <c r="C156" s="97" t="s">
        <v>421</v>
      </c>
      <c r="D156" s="97" t="s">
        <v>86</v>
      </c>
      <c r="E156" s="117" t="s">
        <v>422</v>
      </c>
      <c r="F156" s="96" t="s">
        <v>20</v>
      </c>
      <c r="G156" s="96" t="s">
        <v>16</v>
      </c>
      <c r="H156" s="152">
        <v>704</v>
      </c>
      <c r="I156" s="87">
        <f t="shared" si="381"/>
        <v>4.0433599999999998</v>
      </c>
      <c r="J156" s="88">
        <f t="shared" si="382"/>
        <v>6.862E-2</v>
      </c>
      <c r="K156" s="87">
        <f t="shared" si="383"/>
        <v>1.09158</v>
      </c>
      <c r="L156" s="87">
        <f t="shared" si="384"/>
        <v>0.27378999999999998</v>
      </c>
      <c r="M156" s="81"/>
      <c r="N156" s="88">
        <f>$N$17</f>
        <v>3.0037500000000001</v>
      </c>
      <c r="O156" s="88">
        <f>$O$16</f>
        <v>0.11241</v>
      </c>
      <c r="P156" s="90">
        <f>$P$11</f>
        <v>12.711349999999999</v>
      </c>
      <c r="Q156" s="88">
        <f t="shared" si="385"/>
        <v>2.3999999999999998E-3</v>
      </c>
      <c r="R156" s="83">
        <f>SUM(I156:Q156)</f>
        <v>21.307259999999999</v>
      </c>
      <c r="S156" s="84">
        <f t="shared" si="369"/>
        <v>2.8465254399999997</v>
      </c>
      <c r="T156" s="84">
        <f t="shared" si="370"/>
        <v>4.8308480000000001E-2</v>
      </c>
      <c r="U156" s="84">
        <f t="shared" si="371"/>
        <v>0.76847231999999999</v>
      </c>
      <c r="V156" s="84">
        <f t="shared" si="372"/>
        <v>0.19274815999999997</v>
      </c>
      <c r="W156" s="84">
        <f t="shared" si="373"/>
        <v>0</v>
      </c>
      <c r="X156" s="84">
        <f t="shared" si="374"/>
        <v>2.1146400000000001</v>
      </c>
      <c r="Y156" s="84">
        <f t="shared" si="375"/>
        <v>7.9136639999999994E-2</v>
      </c>
      <c r="Z156" s="84">
        <f t="shared" si="376"/>
        <v>8.9487903999999983</v>
      </c>
      <c r="AA156" s="84">
        <f t="shared" si="377"/>
        <v>1.6895999999999997E-3</v>
      </c>
      <c r="AB156" s="84">
        <f>SUM(S156:AA156)</f>
        <v>15.000311039999998</v>
      </c>
      <c r="AD156" s="86"/>
      <c r="AE156" s="86"/>
      <c r="AG156" s="86"/>
    </row>
    <row r="157" spans="1:33" s="85" customFormat="1" x14ac:dyDescent="0.2">
      <c r="A157" s="79">
        <v>466</v>
      </c>
      <c r="B157" s="79">
        <v>467</v>
      </c>
      <c r="C157" s="97" t="s">
        <v>414</v>
      </c>
      <c r="D157" s="79" t="s">
        <v>75</v>
      </c>
      <c r="E157" s="80" t="s">
        <v>24</v>
      </c>
      <c r="F157" s="79" t="s">
        <v>15</v>
      </c>
      <c r="G157" s="79" t="s">
        <v>16</v>
      </c>
      <c r="H157" s="152">
        <v>4783700</v>
      </c>
      <c r="I157" s="87">
        <f t="shared" si="381"/>
        <v>4.0433599999999998</v>
      </c>
      <c r="J157" s="88">
        <f t="shared" si="382"/>
        <v>6.862E-2</v>
      </c>
      <c r="K157" s="87">
        <f t="shared" si="383"/>
        <v>1.09158</v>
      </c>
      <c r="L157" s="87">
        <f t="shared" si="384"/>
        <v>0.27378999999999998</v>
      </c>
      <c r="M157" s="81"/>
      <c r="N157" s="95">
        <v>12.05559</v>
      </c>
      <c r="O157" s="82"/>
      <c r="P157" s="91">
        <f>$P$11</f>
        <v>12.711349999999999</v>
      </c>
      <c r="Q157" s="88">
        <f t="shared" si="385"/>
        <v>2.3999999999999998E-3</v>
      </c>
      <c r="R157" s="83">
        <f t="shared" si="386"/>
        <v>30.246690000000001</v>
      </c>
      <c r="S157" s="84">
        <f t="shared" si="369"/>
        <v>19342.221232</v>
      </c>
      <c r="T157" s="84">
        <f t="shared" si="370"/>
        <v>328.25749400000001</v>
      </c>
      <c r="U157" s="84">
        <f t="shared" si="371"/>
        <v>5221.7912459999998</v>
      </c>
      <c r="V157" s="84">
        <f t="shared" si="372"/>
        <v>1309.7292229999998</v>
      </c>
      <c r="W157" s="84">
        <f t="shared" si="373"/>
        <v>0</v>
      </c>
      <c r="X157" s="84">
        <f t="shared" si="374"/>
        <v>57670.325882999998</v>
      </c>
      <c r="Y157" s="84">
        <f t="shared" si="375"/>
        <v>0</v>
      </c>
      <c r="Z157" s="84">
        <f t="shared" si="376"/>
        <v>60807.284994999995</v>
      </c>
      <c r="AA157" s="84">
        <f t="shared" si="377"/>
        <v>11.480879999999999</v>
      </c>
      <c r="AB157" s="84">
        <f t="shared" si="387"/>
        <v>144691.09095299998</v>
      </c>
      <c r="AD157" s="86"/>
      <c r="AE157" s="86"/>
      <c r="AG157" s="86"/>
    </row>
    <row r="158" spans="1:33" s="85" customFormat="1" x14ac:dyDescent="0.2">
      <c r="A158" s="79">
        <v>469</v>
      </c>
      <c r="B158" s="79">
        <v>470</v>
      </c>
      <c r="C158" s="97" t="s">
        <v>423</v>
      </c>
      <c r="D158" s="97" t="s">
        <v>85</v>
      </c>
      <c r="E158" s="117" t="s">
        <v>424</v>
      </c>
      <c r="F158" s="97" t="s">
        <v>20</v>
      </c>
      <c r="G158" s="97" t="s">
        <v>16</v>
      </c>
      <c r="H158" s="152">
        <v>2819453</v>
      </c>
      <c r="I158" s="87">
        <f t="shared" si="381"/>
        <v>4.0433599999999998</v>
      </c>
      <c r="J158" s="88">
        <f t="shared" si="382"/>
        <v>6.862E-2</v>
      </c>
      <c r="K158" s="87">
        <f t="shared" si="383"/>
        <v>1.09158</v>
      </c>
      <c r="L158" s="87">
        <f t="shared" si="384"/>
        <v>0.27378999999999998</v>
      </c>
      <c r="M158" s="81"/>
      <c r="N158" s="88">
        <f>$N$16</f>
        <v>9.6111199999999997</v>
      </c>
      <c r="O158" s="88">
        <f>$O$16</f>
        <v>0.11241</v>
      </c>
      <c r="P158" s="91">
        <f t="shared" ref="P158" si="388">$P$11</f>
        <v>12.711349999999999</v>
      </c>
      <c r="Q158" s="88">
        <f t="shared" si="385"/>
        <v>2.3999999999999998E-3</v>
      </c>
      <c r="R158" s="83">
        <f t="shared" ref="R158" si="389">SUM(I158:Q158)</f>
        <v>27.914630000000002</v>
      </c>
      <c r="S158" s="84">
        <f t="shared" ref="S158:S160" si="390">$H158/1000*I158</f>
        <v>11400.063482079999</v>
      </c>
      <c r="T158" s="84">
        <f t="shared" ref="T158:T160" si="391">$H158/1000*J158</f>
        <v>193.47086486000001</v>
      </c>
      <c r="U158" s="84">
        <f t="shared" ref="U158:U160" si="392">$H158/1000*K158</f>
        <v>3077.6585057399998</v>
      </c>
      <c r="V158" s="84">
        <f t="shared" ref="V158:V160" si="393">$H158/1000*L158</f>
        <v>771.93803686999991</v>
      </c>
      <c r="W158" s="84">
        <f t="shared" ref="W158:W160" si="394">$H158/1000*M158</f>
        <v>0</v>
      </c>
      <c r="X158" s="84">
        <f t="shared" ref="X158:X160" si="395">$H158/1000*N158</f>
        <v>27098.101117359998</v>
      </c>
      <c r="Y158" s="84">
        <f t="shared" ref="Y158:Y160" si="396">$H158/1000*O158</f>
        <v>316.93471173</v>
      </c>
      <c r="Z158" s="84">
        <f t="shared" ref="Z158:Z160" si="397">$H158/1000*P158</f>
        <v>35839.05389155</v>
      </c>
      <c r="AA158" s="84">
        <f t="shared" ref="AA158:AA160" si="398">$H158/1000*Q158</f>
        <v>6.7666871999999989</v>
      </c>
      <c r="AB158" s="84">
        <f t="shared" ref="AB158" si="399">SUM(S158:AA158)</f>
        <v>78703.987297389991</v>
      </c>
      <c r="AD158" s="86"/>
      <c r="AE158" s="86"/>
      <c r="AG158" s="86"/>
    </row>
    <row r="159" spans="1:33" s="85" customFormat="1" x14ac:dyDescent="0.2">
      <c r="A159" s="79">
        <v>472</v>
      </c>
      <c r="B159" s="79">
        <v>473</v>
      </c>
      <c r="C159" s="97" t="s">
        <v>425</v>
      </c>
      <c r="D159" s="79" t="s">
        <v>426</v>
      </c>
      <c r="E159" s="80" t="s">
        <v>427</v>
      </c>
      <c r="F159" s="79" t="s">
        <v>18</v>
      </c>
      <c r="G159" s="79" t="s">
        <v>18</v>
      </c>
      <c r="H159" s="152">
        <v>0</v>
      </c>
      <c r="I159" s="87">
        <f t="shared" si="381"/>
        <v>4.0433599999999998</v>
      </c>
      <c r="J159" s="88">
        <f t="shared" si="382"/>
        <v>6.862E-2</v>
      </c>
      <c r="K159" s="87">
        <f t="shared" si="383"/>
        <v>1.09158</v>
      </c>
      <c r="L159" s="81"/>
      <c r="M159" s="87">
        <f>$M$43</f>
        <v>0.23571</v>
      </c>
      <c r="N159" s="88">
        <f>$N$43</f>
        <v>13.154590000000001</v>
      </c>
      <c r="O159" s="82"/>
      <c r="P159" s="87">
        <f>$P$9</f>
        <v>11.48405</v>
      </c>
      <c r="Q159" s="88">
        <f t="shared" si="385"/>
        <v>2.3999999999999998E-3</v>
      </c>
      <c r="R159" s="83">
        <f t="shared" ref="R159:R160" si="400">SUM(I159:Q159)</f>
        <v>30.080310000000001</v>
      </c>
      <c r="S159" s="84">
        <f t="shared" si="390"/>
        <v>0</v>
      </c>
      <c r="T159" s="84">
        <f t="shared" si="391"/>
        <v>0</v>
      </c>
      <c r="U159" s="84">
        <f t="shared" si="392"/>
        <v>0</v>
      </c>
      <c r="V159" s="84">
        <f t="shared" si="393"/>
        <v>0</v>
      </c>
      <c r="W159" s="84">
        <f t="shared" si="394"/>
        <v>0</v>
      </c>
      <c r="X159" s="84">
        <f t="shared" si="395"/>
        <v>0</v>
      </c>
      <c r="Y159" s="84">
        <f t="shared" si="396"/>
        <v>0</v>
      </c>
      <c r="Z159" s="84">
        <f t="shared" si="397"/>
        <v>0</v>
      </c>
      <c r="AA159" s="84">
        <f t="shared" si="398"/>
        <v>0</v>
      </c>
      <c r="AB159" s="84">
        <f t="shared" ref="AB159:AB160" si="401">SUM(S159:AA159)</f>
        <v>0</v>
      </c>
      <c r="AD159" s="86"/>
      <c r="AE159" s="86"/>
      <c r="AG159" s="86"/>
    </row>
    <row r="160" spans="1:33" s="85" customFormat="1" x14ac:dyDescent="0.2">
      <c r="A160" s="79">
        <v>477</v>
      </c>
      <c r="B160" s="79">
        <v>478</v>
      </c>
      <c r="C160" s="97" t="s">
        <v>428</v>
      </c>
      <c r="D160" s="79" t="s">
        <v>77</v>
      </c>
      <c r="E160" s="80" t="s">
        <v>429</v>
      </c>
      <c r="F160" s="79" t="s">
        <v>17</v>
      </c>
      <c r="G160" s="79" t="s">
        <v>16</v>
      </c>
      <c r="H160" s="152">
        <v>6552615</v>
      </c>
      <c r="I160" s="87">
        <f t="shared" si="381"/>
        <v>4.0433599999999998</v>
      </c>
      <c r="J160" s="88">
        <f t="shared" si="382"/>
        <v>6.862E-2</v>
      </c>
      <c r="K160" s="87">
        <f t="shared" si="383"/>
        <v>1.09158</v>
      </c>
      <c r="L160" s="87">
        <f t="shared" ref="L160:L163" si="402">$L$9</f>
        <v>0.27378999999999998</v>
      </c>
      <c r="M160" s="81"/>
      <c r="N160" s="88">
        <f t="shared" ref="N160:N161" si="403">$N$9</f>
        <v>10.10238</v>
      </c>
      <c r="O160" s="82"/>
      <c r="P160" s="90">
        <f t="shared" ref="P160:P161" si="404">$P$11</f>
        <v>12.711349999999999</v>
      </c>
      <c r="Q160" s="88">
        <f t="shared" si="385"/>
        <v>2.3999999999999998E-3</v>
      </c>
      <c r="R160" s="83">
        <f t="shared" si="400"/>
        <v>28.293480000000002</v>
      </c>
      <c r="S160" s="84">
        <f t="shared" si="390"/>
        <v>26494.581386399997</v>
      </c>
      <c r="T160" s="84">
        <f t="shared" si="391"/>
        <v>449.64044129999996</v>
      </c>
      <c r="U160" s="84">
        <f t="shared" si="392"/>
        <v>7152.7034816999994</v>
      </c>
      <c r="V160" s="84">
        <f t="shared" si="393"/>
        <v>1794.0404608499998</v>
      </c>
      <c r="W160" s="84">
        <f t="shared" si="394"/>
        <v>0</v>
      </c>
      <c r="X160" s="84">
        <f t="shared" si="395"/>
        <v>66197.006723700004</v>
      </c>
      <c r="Y160" s="84">
        <f t="shared" si="396"/>
        <v>0</v>
      </c>
      <c r="Z160" s="84">
        <f t="shared" si="397"/>
        <v>83292.582680249994</v>
      </c>
      <c r="AA160" s="84">
        <f t="shared" si="398"/>
        <v>15.726275999999999</v>
      </c>
      <c r="AB160" s="84">
        <f t="shared" si="401"/>
        <v>185396.28145019998</v>
      </c>
      <c r="AD160" s="86"/>
      <c r="AE160" s="86"/>
      <c r="AG160" s="86"/>
    </row>
    <row r="161" spans="1:33" s="85" customFormat="1" x14ac:dyDescent="0.2">
      <c r="A161" s="79">
        <v>479</v>
      </c>
      <c r="B161" s="79">
        <v>480</v>
      </c>
      <c r="C161" s="97" t="s">
        <v>430</v>
      </c>
      <c r="D161" s="79" t="s">
        <v>77</v>
      </c>
      <c r="E161" s="80" t="s">
        <v>431</v>
      </c>
      <c r="F161" s="79" t="s">
        <v>17</v>
      </c>
      <c r="G161" s="79" t="s">
        <v>16</v>
      </c>
      <c r="H161" s="152">
        <v>679238</v>
      </c>
      <c r="I161" s="87">
        <f t="shared" si="381"/>
        <v>4.0433599999999998</v>
      </c>
      <c r="J161" s="88">
        <f t="shared" si="382"/>
        <v>6.862E-2</v>
      </c>
      <c r="K161" s="87">
        <f t="shared" si="383"/>
        <v>1.09158</v>
      </c>
      <c r="L161" s="87">
        <f t="shared" si="402"/>
        <v>0.27378999999999998</v>
      </c>
      <c r="M161" s="81"/>
      <c r="N161" s="88">
        <f t="shared" si="403"/>
        <v>10.10238</v>
      </c>
      <c r="O161" s="82"/>
      <c r="P161" s="90">
        <f t="shared" si="404"/>
        <v>12.711349999999999</v>
      </c>
      <c r="Q161" s="88">
        <f t="shared" si="385"/>
        <v>2.3999999999999998E-3</v>
      </c>
      <c r="R161" s="83">
        <f t="shared" ref="R161:R162" si="405">SUM(I161:Q161)</f>
        <v>28.293480000000002</v>
      </c>
      <c r="S161" s="84">
        <f t="shared" ref="S161:S162" si="406">$H161/1000*I161</f>
        <v>2746.4037596800003</v>
      </c>
      <c r="T161" s="84">
        <f t="shared" ref="T161:T162" si="407">$H161/1000*J161</f>
        <v>46.609311560000002</v>
      </c>
      <c r="U161" s="84">
        <f t="shared" ref="U161:U162" si="408">$H161/1000*K161</f>
        <v>741.44261604000008</v>
      </c>
      <c r="V161" s="84">
        <f t="shared" ref="V161:V162" si="409">$H161/1000*L161</f>
        <v>185.96857202000001</v>
      </c>
      <c r="W161" s="84">
        <f t="shared" ref="W161:W162" si="410">$H161/1000*M161</f>
        <v>0</v>
      </c>
      <c r="X161" s="84">
        <f t="shared" ref="X161:X162" si="411">$H161/1000*N161</f>
        <v>6861.9203864400006</v>
      </c>
      <c r="Y161" s="84">
        <f t="shared" ref="Y161:Y162" si="412">$H161/1000*O161</f>
        <v>0</v>
      </c>
      <c r="Z161" s="84">
        <f t="shared" ref="Z161:Z162" si="413">$H161/1000*P161</f>
        <v>8634.0319512999995</v>
      </c>
      <c r="AA161" s="84">
        <f t="shared" ref="AA161:AA162" si="414">$H161/1000*Q161</f>
        <v>1.6301711999999999</v>
      </c>
      <c r="AB161" s="84">
        <f t="shared" ref="AB161:AB162" si="415">SUM(S161:AA161)</f>
        <v>19218.006768239997</v>
      </c>
      <c r="AD161" s="86"/>
      <c r="AE161" s="86"/>
      <c r="AG161" s="86"/>
    </row>
    <row r="162" spans="1:33" s="85" customFormat="1" x14ac:dyDescent="0.2">
      <c r="A162" s="79">
        <v>481</v>
      </c>
      <c r="B162" s="79">
        <v>482</v>
      </c>
      <c r="C162" s="97" t="s">
        <v>432</v>
      </c>
      <c r="D162" s="79" t="s">
        <v>74</v>
      </c>
      <c r="E162" s="80" t="s">
        <v>433</v>
      </c>
      <c r="F162" s="79" t="s">
        <v>15</v>
      </c>
      <c r="G162" s="79" t="s">
        <v>18</v>
      </c>
      <c r="H162" s="152">
        <v>3808035</v>
      </c>
      <c r="I162" s="87">
        <f t="shared" si="381"/>
        <v>4.0433599999999998</v>
      </c>
      <c r="J162" s="88">
        <f t="shared" si="382"/>
        <v>6.862E-2</v>
      </c>
      <c r="K162" s="87">
        <f t="shared" si="383"/>
        <v>1.09158</v>
      </c>
      <c r="L162" s="87">
        <f t="shared" si="402"/>
        <v>0.27378999999999998</v>
      </c>
      <c r="M162" s="81"/>
      <c r="N162" s="88">
        <f>$N$15</f>
        <v>12.1921</v>
      </c>
      <c r="O162" s="82"/>
      <c r="P162" s="87">
        <f t="shared" ref="P162:P163" si="416">$P$9</f>
        <v>11.48405</v>
      </c>
      <c r="Q162" s="88">
        <f t="shared" si="385"/>
        <v>2.3999999999999998E-3</v>
      </c>
      <c r="R162" s="83">
        <f t="shared" si="405"/>
        <v>29.155899999999999</v>
      </c>
      <c r="S162" s="84">
        <f t="shared" si="406"/>
        <v>15397.256397599998</v>
      </c>
      <c r="T162" s="84">
        <f t="shared" si="407"/>
        <v>261.3073617</v>
      </c>
      <c r="U162" s="84">
        <f t="shared" si="408"/>
        <v>4156.7748452999995</v>
      </c>
      <c r="V162" s="84">
        <f t="shared" si="409"/>
        <v>1042.6019026499998</v>
      </c>
      <c r="W162" s="84">
        <f t="shared" si="410"/>
        <v>0</v>
      </c>
      <c r="X162" s="84">
        <f t="shared" si="411"/>
        <v>46427.943523499998</v>
      </c>
      <c r="Y162" s="84">
        <f t="shared" si="412"/>
        <v>0</v>
      </c>
      <c r="Z162" s="84">
        <f t="shared" si="413"/>
        <v>43731.664341749994</v>
      </c>
      <c r="AA162" s="84">
        <f t="shared" si="414"/>
        <v>9.1392839999999982</v>
      </c>
      <c r="AB162" s="84">
        <f t="shared" si="415"/>
        <v>111026.6876565</v>
      </c>
      <c r="AD162" s="86"/>
      <c r="AE162" s="86"/>
      <c r="AG162" s="86"/>
    </row>
    <row r="163" spans="1:33" s="85" customFormat="1" x14ac:dyDescent="0.2">
      <c r="A163" s="79">
        <v>483</v>
      </c>
      <c r="B163" s="79">
        <v>484</v>
      </c>
      <c r="C163" s="97" t="s">
        <v>434</v>
      </c>
      <c r="D163" s="79" t="s">
        <v>74</v>
      </c>
      <c r="E163" s="80" t="s">
        <v>435</v>
      </c>
      <c r="F163" s="79" t="s">
        <v>15</v>
      </c>
      <c r="G163" s="79" t="s">
        <v>18</v>
      </c>
      <c r="H163" s="152">
        <v>9400</v>
      </c>
      <c r="I163" s="87">
        <f t="shared" si="381"/>
        <v>4.0433599999999998</v>
      </c>
      <c r="J163" s="88">
        <f t="shared" si="382"/>
        <v>6.862E-2</v>
      </c>
      <c r="K163" s="87">
        <f t="shared" si="383"/>
        <v>1.09158</v>
      </c>
      <c r="L163" s="87">
        <f t="shared" si="402"/>
        <v>0.27378999999999998</v>
      </c>
      <c r="M163" s="81"/>
      <c r="N163" s="88">
        <f>$N$15</f>
        <v>12.1921</v>
      </c>
      <c r="O163" s="82"/>
      <c r="P163" s="87">
        <f t="shared" si="416"/>
        <v>11.48405</v>
      </c>
      <c r="Q163" s="88">
        <f t="shared" si="385"/>
        <v>2.3999999999999998E-3</v>
      </c>
      <c r="R163" s="83">
        <f t="shared" ref="R163" si="417">SUM(I163:Q163)</f>
        <v>29.155899999999999</v>
      </c>
      <c r="S163" s="84">
        <f t="shared" ref="S163" si="418">$H163/1000*I163</f>
        <v>38.007584000000001</v>
      </c>
      <c r="T163" s="84">
        <f t="shared" ref="T163" si="419">$H163/1000*J163</f>
        <v>0.64502800000000005</v>
      </c>
      <c r="U163" s="84">
        <f t="shared" ref="U163" si="420">$H163/1000*K163</f>
        <v>10.260852</v>
      </c>
      <c r="V163" s="84">
        <f t="shared" ref="V163" si="421">$H163/1000*L163</f>
        <v>2.573626</v>
      </c>
      <c r="W163" s="84">
        <f t="shared" ref="W163" si="422">$H163/1000*M163</f>
        <v>0</v>
      </c>
      <c r="X163" s="84">
        <f t="shared" ref="X163" si="423">$H163/1000*N163</f>
        <v>114.60574</v>
      </c>
      <c r="Y163" s="84">
        <f t="shared" ref="Y163" si="424">$H163/1000*O163</f>
        <v>0</v>
      </c>
      <c r="Z163" s="84">
        <f t="shared" ref="Z163" si="425">$H163/1000*P163</f>
        <v>107.95007</v>
      </c>
      <c r="AA163" s="84">
        <f t="shared" ref="AA163" si="426">$H163/1000*Q163</f>
        <v>2.256E-2</v>
      </c>
      <c r="AB163" s="84">
        <f t="shared" ref="AB163" si="427">SUM(S163:AA163)</f>
        <v>274.06545999999997</v>
      </c>
      <c r="AD163" s="86"/>
      <c r="AE163" s="86"/>
      <c r="AG163" s="86"/>
    </row>
    <row r="164" spans="1:33" x14ac:dyDescent="0.2">
      <c r="A164" s="11" t="s">
        <v>211</v>
      </c>
      <c r="B164" s="22"/>
      <c r="E164"/>
      <c r="F164" s="8"/>
      <c r="G164" s="8"/>
      <c r="H164" s="23"/>
      <c r="I164" s="15"/>
      <c r="J164" s="24"/>
      <c r="K164" s="15"/>
      <c r="L164" s="15"/>
      <c r="M164" s="25"/>
      <c r="N164" s="24"/>
      <c r="O164" s="24"/>
      <c r="P164" s="24"/>
      <c r="Q164" s="24"/>
      <c r="S164" s="3"/>
      <c r="T164" s="3"/>
      <c r="U164" s="3"/>
      <c r="V164" s="3"/>
      <c r="W164" s="3"/>
      <c r="X164" s="3"/>
      <c r="Y164" s="3"/>
      <c r="Z164" s="3"/>
      <c r="AA164" s="3"/>
      <c r="AB164" s="3"/>
      <c r="AD164" s="16"/>
      <c r="AE164" s="16"/>
      <c r="AG164" s="16"/>
    </row>
    <row r="165" spans="1:33" ht="12" customHeight="1" x14ac:dyDescent="0.2">
      <c r="B165" s="18"/>
      <c r="C165" s="14"/>
      <c r="E165"/>
      <c r="F165" s="8"/>
      <c r="G165" s="8"/>
      <c r="H165" s="74"/>
      <c r="I165" s="15"/>
      <c r="J165" s="24"/>
      <c r="K165" s="15"/>
      <c r="L165" s="15"/>
      <c r="M165" s="25"/>
      <c r="N165" s="24"/>
      <c r="O165" s="26"/>
      <c r="P165" s="29"/>
      <c r="Q165" s="24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33" ht="13.5" thickBot="1" x14ac:dyDescent="0.25">
      <c r="H166" s="52">
        <f>SUM(H9:H163)</f>
        <v>967401924</v>
      </c>
      <c r="I166" s="53"/>
      <c r="K166" s="53"/>
      <c r="L166" s="53"/>
      <c r="M166" s="53"/>
      <c r="O166" s="53"/>
      <c r="S166" s="52">
        <f t="shared" ref="S166:AB166" si="428">SUM(S9:S163)</f>
        <v>3911554.2434246386</v>
      </c>
      <c r="T166" s="52">
        <f t="shared" si="428"/>
        <v>66383.120024880016</v>
      </c>
      <c r="U166" s="52">
        <f t="shared" si="428"/>
        <v>1055996.5921999197</v>
      </c>
      <c r="V166" s="52">
        <f t="shared" si="428"/>
        <v>228133.34552393007</v>
      </c>
      <c r="W166" s="52">
        <f t="shared" si="428"/>
        <v>31622.819893470005</v>
      </c>
      <c r="X166" s="52">
        <f t="shared" si="428"/>
        <v>11286221.07032341</v>
      </c>
      <c r="Y166" s="52">
        <f t="shared" si="428"/>
        <v>10035.835508000002</v>
      </c>
      <c r="Z166" s="52">
        <f t="shared" si="428"/>
        <v>11408275.123558594</v>
      </c>
      <c r="AA166" s="52">
        <f t="shared" si="428"/>
        <v>2321.7646176000003</v>
      </c>
      <c r="AB166" s="52">
        <f t="shared" si="428"/>
        <v>28000543.91507446</v>
      </c>
      <c r="AD166" s="16"/>
    </row>
    <row r="167" spans="1:33" ht="13.5" thickTop="1" x14ac:dyDescent="0.2"/>
    <row r="168" spans="1:33" x14ac:dyDescent="0.2">
      <c r="A168" s="1" t="s">
        <v>57</v>
      </c>
      <c r="B168" s="17" t="s">
        <v>304</v>
      </c>
      <c r="C168" s="4"/>
      <c r="D168" s="4"/>
    </row>
    <row r="169" spans="1:33" x14ac:dyDescent="0.2">
      <c r="B169" t="s">
        <v>58</v>
      </c>
      <c r="C169" s="4"/>
      <c r="D169" s="4"/>
    </row>
  </sheetData>
  <phoneticPr fontId="10" type="noConversion"/>
  <printOptions horizontalCentered="1"/>
  <pageMargins left="0" right="0" top="0.53" bottom="0.5" header="0.42" footer="0"/>
  <pageSetup paperSize="3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5:AJ164"/>
  <sheetViews>
    <sheetView topLeftCell="A136" workbookViewId="0">
      <selection activeCell="H135" sqref="H135"/>
    </sheetView>
  </sheetViews>
  <sheetFormatPr defaultRowHeight="12.75" x14ac:dyDescent="0.2"/>
  <cols>
    <col min="1" max="1" width="9.140625" style="1"/>
    <col min="8" max="8" width="11.140625" style="149" bestFit="1" customWidth="1"/>
    <col min="19" max="23" width="9.140625" style="149"/>
    <col min="24" max="24" width="10.140625" style="149" bestFit="1" customWidth="1"/>
    <col min="25" max="25" width="9.140625" style="149"/>
    <col min="26" max="26" width="10.140625" style="149" bestFit="1" customWidth="1"/>
    <col min="27" max="27" width="5.5703125" style="149" bestFit="1" customWidth="1"/>
    <col min="28" max="28" width="10.140625" style="149" bestFit="1" customWidth="1"/>
  </cols>
  <sheetData>
    <row r="5" spans="1:36" x14ac:dyDescent="0.2">
      <c r="C5" s="1"/>
      <c r="D5" s="55"/>
      <c r="E5" s="44"/>
      <c r="H5" s="45"/>
      <c r="I5" s="1" t="s">
        <v>5</v>
      </c>
      <c r="J5" s="5"/>
      <c r="N5" s="6" t="s">
        <v>8</v>
      </c>
      <c r="P5" s="1" t="s">
        <v>3</v>
      </c>
      <c r="Q5" s="5"/>
      <c r="R5" s="5"/>
      <c r="S5"/>
      <c r="T5"/>
      <c r="U5"/>
      <c r="V5"/>
      <c r="W5"/>
      <c r="X5"/>
      <c r="Y5"/>
      <c r="Z5"/>
      <c r="AA5"/>
      <c r="AB5"/>
      <c r="AD5" s="5"/>
    </row>
    <row r="6" spans="1:36" x14ac:dyDescent="0.2">
      <c r="C6" s="1"/>
      <c r="E6" s="1"/>
      <c r="H6" s="45"/>
      <c r="I6" s="18" t="s">
        <v>6</v>
      </c>
      <c r="J6" s="5"/>
      <c r="K6" s="1" t="s">
        <v>50</v>
      </c>
      <c r="L6" s="1" t="s">
        <v>5</v>
      </c>
      <c r="M6" s="1" t="s">
        <v>8</v>
      </c>
      <c r="N6" s="6" t="s">
        <v>6</v>
      </c>
      <c r="O6" s="1" t="s">
        <v>55</v>
      </c>
      <c r="P6" s="1" t="s">
        <v>65</v>
      </c>
      <c r="Q6" s="5"/>
      <c r="R6" s="6" t="s">
        <v>47</v>
      </c>
      <c r="S6"/>
      <c r="T6"/>
      <c r="U6" s="1" t="s">
        <v>50</v>
      </c>
      <c r="V6" s="1" t="s">
        <v>5</v>
      </c>
      <c r="W6" s="1" t="s">
        <v>8</v>
      </c>
      <c r="X6"/>
      <c r="Y6" s="1" t="s">
        <v>55</v>
      </c>
      <c r="Z6"/>
      <c r="AA6"/>
      <c r="AB6"/>
      <c r="AD6" s="6"/>
    </row>
    <row r="7" spans="1:36" x14ac:dyDescent="0.2">
      <c r="A7" s="1" t="s">
        <v>7</v>
      </c>
      <c r="B7" t="s">
        <v>7</v>
      </c>
      <c r="C7" s="1" t="s">
        <v>134</v>
      </c>
      <c r="D7" t="s">
        <v>134</v>
      </c>
      <c r="E7" s="1"/>
      <c r="H7" s="46" t="s">
        <v>62</v>
      </c>
      <c r="I7" s="1" t="s">
        <v>63</v>
      </c>
      <c r="J7" s="6" t="s">
        <v>10</v>
      </c>
      <c r="K7" s="1" t="s">
        <v>3</v>
      </c>
      <c r="L7" s="1" t="s">
        <v>11</v>
      </c>
      <c r="M7" s="1" t="s">
        <v>11</v>
      </c>
      <c r="N7" s="6" t="s">
        <v>63</v>
      </c>
      <c r="O7" s="1" t="s">
        <v>59</v>
      </c>
      <c r="P7" s="1" t="s">
        <v>64</v>
      </c>
      <c r="Q7" s="6" t="s">
        <v>7</v>
      </c>
      <c r="R7" s="6" t="s">
        <v>209</v>
      </c>
      <c r="S7" s="1" t="s">
        <v>5</v>
      </c>
      <c r="T7" s="1" t="s">
        <v>10</v>
      </c>
      <c r="U7" s="1" t="s">
        <v>3</v>
      </c>
      <c r="V7" s="1" t="s">
        <v>11</v>
      </c>
      <c r="W7" s="1" t="s">
        <v>11</v>
      </c>
      <c r="X7" s="1" t="s">
        <v>8</v>
      </c>
      <c r="Y7" s="1" t="s">
        <v>59</v>
      </c>
      <c r="Z7" s="1" t="s">
        <v>3</v>
      </c>
      <c r="AA7" s="1" t="s">
        <v>7</v>
      </c>
      <c r="AB7" s="1"/>
      <c r="AD7" s="6"/>
    </row>
    <row r="8" spans="1:36" x14ac:dyDescent="0.2">
      <c r="A8" s="2" t="s">
        <v>168</v>
      </c>
      <c r="B8" s="47" t="s">
        <v>160</v>
      </c>
      <c r="C8" s="2" t="s">
        <v>1</v>
      </c>
      <c r="D8" s="47" t="s">
        <v>2</v>
      </c>
      <c r="E8" s="2" t="s">
        <v>12</v>
      </c>
      <c r="F8" s="47" t="s">
        <v>4</v>
      </c>
      <c r="G8" s="47" t="s">
        <v>3</v>
      </c>
      <c r="H8" s="48" t="s">
        <v>0</v>
      </c>
      <c r="I8" s="2" t="s">
        <v>64</v>
      </c>
      <c r="J8" s="7" t="s">
        <v>6</v>
      </c>
      <c r="K8" s="2" t="s">
        <v>6</v>
      </c>
      <c r="L8" s="2" t="s">
        <v>6</v>
      </c>
      <c r="M8" s="2" t="s">
        <v>6</v>
      </c>
      <c r="N8" s="7" t="s">
        <v>64</v>
      </c>
      <c r="O8" s="2" t="s">
        <v>6</v>
      </c>
      <c r="P8" s="2" t="s">
        <v>66</v>
      </c>
      <c r="Q8" s="7" t="s">
        <v>6</v>
      </c>
      <c r="R8" s="7" t="s">
        <v>6</v>
      </c>
      <c r="S8" s="2" t="s">
        <v>9</v>
      </c>
      <c r="T8" s="2" t="s">
        <v>9</v>
      </c>
      <c r="U8" s="2" t="s">
        <v>9</v>
      </c>
      <c r="V8" s="2" t="s">
        <v>9</v>
      </c>
      <c r="W8" s="2" t="s">
        <v>9</v>
      </c>
      <c r="X8" s="2" t="s">
        <v>9</v>
      </c>
      <c r="Y8" s="2" t="s">
        <v>9</v>
      </c>
      <c r="Z8" s="2" t="s">
        <v>9</v>
      </c>
      <c r="AA8" s="2" t="s">
        <v>9</v>
      </c>
      <c r="AB8" s="2" t="s">
        <v>51</v>
      </c>
      <c r="AD8" s="151" t="s">
        <v>384</v>
      </c>
      <c r="AE8" s="151" t="s">
        <v>385</v>
      </c>
      <c r="AF8" s="151" t="s">
        <v>386</v>
      </c>
      <c r="AH8" s="68" t="s">
        <v>388</v>
      </c>
      <c r="AI8" s="67"/>
      <c r="AJ8" s="67"/>
    </row>
    <row r="9" spans="1:36" x14ac:dyDescent="0.2">
      <c r="A9" s="1">
        <v>309</v>
      </c>
      <c r="B9">
        <v>310</v>
      </c>
      <c r="C9" t="s">
        <v>237</v>
      </c>
      <c r="D9" t="s">
        <v>75</v>
      </c>
      <c r="E9" t="s">
        <v>233</v>
      </c>
      <c r="F9" t="s">
        <v>15</v>
      </c>
      <c r="G9" t="s">
        <v>16</v>
      </c>
      <c r="H9" s="149">
        <v>12644565</v>
      </c>
      <c r="I9">
        <v>4.0433599999999998</v>
      </c>
      <c r="J9">
        <v>6.862E-2</v>
      </c>
      <c r="K9">
        <v>1.09158</v>
      </c>
      <c r="L9">
        <v>0.27378999999999998</v>
      </c>
      <c r="N9">
        <v>12.1921</v>
      </c>
      <c r="P9">
        <v>12.711349999999999</v>
      </c>
      <c r="Q9">
        <v>2.3999999999999998E-3</v>
      </c>
      <c r="R9">
        <v>30.383199999999999</v>
      </c>
      <c r="S9" s="149">
        <v>51126.528338399999</v>
      </c>
      <c r="T9" s="149">
        <v>867.67005030000007</v>
      </c>
      <c r="U9" s="149">
        <v>13802.554262700001</v>
      </c>
      <c r="V9" s="149">
        <v>3461.9554513499997</v>
      </c>
      <c r="W9" s="149">
        <v>0</v>
      </c>
      <c r="X9" s="149">
        <v>154163.80093650002</v>
      </c>
      <c r="Y9" s="149">
        <v>0</v>
      </c>
      <c r="Z9" s="149">
        <v>160729.49131275</v>
      </c>
      <c r="AA9" s="149">
        <v>30.346955999999999</v>
      </c>
      <c r="AB9" s="149">
        <v>384182.34730800003</v>
      </c>
    </row>
    <row r="10" spans="1:36" x14ac:dyDescent="0.2">
      <c r="A10" s="1">
        <v>115</v>
      </c>
      <c r="B10">
        <v>116</v>
      </c>
      <c r="C10" t="s">
        <v>96</v>
      </c>
      <c r="D10" t="s">
        <v>75</v>
      </c>
      <c r="E10" t="s">
        <v>24</v>
      </c>
      <c r="F10" t="s">
        <v>15</v>
      </c>
      <c r="G10" t="s">
        <v>16</v>
      </c>
      <c r="H10" s="149">
        <v>5381265</v>
      </c>
      <c r="I10">
        <v>4.0433599999999998</v>
      </c>
      <c r="J10">
        <v>6.862E-2</v>
      </c>
      <c r="K10">
        <v>1.09158</v>
      </c>
      <c r="L10">
        <v>0.27378999999999998</v>
      </c>
      <c r="N10">
        <v>12.1921</v>
      </c>
      <c r="P10">
        <v>12.711349999999999</v>
      </c>
      <c r="Q10">
        <v>2.3999999999999998E-3</v>
      </c>
      <c r="R10">
        <v>30.383199999999999</v>
      </c>
      <c r="S10" s="149">
        <v>21758.391650400001</v>
      </c>
      <c r="T10" s="149">
        <v>369.26240430000001</v>
      </c>
      <c r="U10" s="149">
        <v>5874.0812487000003</v>
      </c>
      <c r="V10" s="149">
        <v>1473.3365443499999</v>
      </c>
      <c r="W10" s="149">
        <v>0</v>
      </c>
      <c r="X10" s="149">
        <v>65608.921006500008</v>
      </c>
      <c r="Y10" s="149">
        <v>0</v>
      </c>
      <c r="Z10" s="149">
        <v>68403.142857750005</v>
      </c>
      <c r="AA10" s="149">
        <v>12.915035999999999</v>
      </c>
      <c r="AB10" s="149">
        <v>163500.05074800001</v>
      </c>
    </row>
    <row r="11" spans="1:36" x14ac:dyDescent="0.2">
      <c r="A11" s="1">
        <v>151</v>
      </c>
      <c r="B11">
        <v>152</v>
      </c>
      <c r="C11" t="s">
        <v>108</v>
      </c>
      <c r="D11" t="s">
        <v>75</v>
      </c>
      <c r="E11" t="s">
        <v>13</v>
      </c>
      <c r="F11" t="s">
        <v>15</v>
      </c>
      <c r="G11" t="s">
        <v>16</v>
      </c>
      <c r="H11" s="149">
        <v>2337105</v>
      </c>
      <c r="I11">
        <v>4.0433599999999998</v>
      </c>
      <c r="J11">
        <v>6.862E-2</v>
      </c>
      <c r="K11">
        <v>1.09158</v>
      </c>
      <c r="L11">
        <v>0.27378999999999998</v>
      </c>
      <c r="N11">
        <v>12.1921</v>
      </c>
      <c r="P11">
        <v>12.711349999999999</v>
      </c>
      <c r="Q11">
        <v>2.3999999999999998E-3</v>
      </c>
      <c r="R11">
        <v>30.383199999999999</v>
      </c>
      <c r="S11" s="149">
        <v>9449.7568728000006</v>
      </c>
      <c r="T11" s="149">
        <v>160.37214510000001</v>
      </c>
      <c r="U11" s="149">
        <v>2551.1370759000001</v>
      </c>
      <c r="V11" s="149">
        <v>639.87597794999999</v>
      </c>
      <c r="W11" s="149">
        <v>0</v>
      </c>
      <c r="X11" s="149">
        <v>28494.217870500001</v>
      </c>
      <c r="Y11" s="149">
        <v>0</v>
      </c>
      <c r="Z11" s="149">
        <v>29707.759641749999</v>
      </c>
      <c r="AA11" s="149">
        <v>5.6090519999999993</v>
      </c>
      <c r="AB11" s="149">
        <v>71008.728636</v>
      </c>
    </row>
    <row r="12" spans="1:36" x14ac:dyDescent="0.2">
      <c r="A12" s="1">
        <v>153</v>
      </c>
      <c r="B12">
        <v>154</v>
      </c>
      <c r="C12" t="s">
        <v>109</v>
      </c>
      <c r="D12" t="s">
        <v>75</v>
      </c>
      <c r="E12" t="s">
        <v>14</v>
      </c>
      <c r="F12" t="s">
        <v>15</v>
      </c>
      <c r="G12" t="s">
        <v>16</v>
      </c>
      <c r="H12" s="149">
        <v>2555985</v>
      </c>
      <c r="I12">
        <v>4.0433599999999998</v>
      </c>
      <c r="J12">
        <v>6.862E-2</v>
      </c>
      <c r="K12">
        <v>1.09158</v>
      </c>
      <c r="L12">
        <v>0.27378999999999998</v>
      </c>
      <c r="N12">
        <v>12.1921</v>
      </c>
      <c r="P12">
        <v>12.711349999999999</v>
      </c>
      <c r="Q12">
        <v>2.3999999999999998E-3</v>
      </c>
      <c r="R12">
        <v>30.383199999999999</v>
      </c>
      <c r="S12" s="149">
        <v>10334.7675096</v>
      </c>
      <c r="T12" s="149">
        <v>175.3916907</v>
      </c>
      <c r="U12" s="149">
        <v>2790.0621063000003</v>
      </c>
      <c r="V12" s="149">
        <v>699.80313315000001</v>
      </c>
      <c r="W12" s="149">
        <v>0</v>
      </c>
      <c r="X12" s="149">
        <v>31162.8247185</v>
      </c>
      <c r="Y12" s="149">
        <v>0</v>
      </c>
      <c r="Z12" s="149">
        <v>32490.01992975</v>
      </c>
      <c r="AA12" s="149">
        <v>6.1343639999999997</v>
      </c>
      <c r="AB12" s="149">
        <v>77659.003452000004</v>
      </c>
    </row>
    <row r="13" spans="1:36" x14ac:dyDescent="0.2">
      <c r="A13" s="1">
        <v>157</v>
      </c>
      <c r="B13">
        <v>158</v>
      </c>
      <c r="C13" t="s">
        <v>111</v>
      </c>
      <c r="D13" t="s">
        <v>75</v>
      </c>
      <c r="E13" t="s">
        <v>37</v>
      </c>
      <c r="F13" t="s">
        <v>15</v>
      </c>
      <c r="G13" t="s">
        <v>16</v>
      </c>
      <c r="H13" s="149">
        <v>1701435</v>
      </c>
      <c r="I13">
        <v>4.0433599999999998</v>
      </c>
      <c r="J13">
        <v>6.862E-2</v>
      </c>
      <c r="K13">
        <v>1.09158</v>
      </c>
      <c r="L13">
        <v>0.27378999999999998</v>
      </c>
      <c r="N13">
        <v>12.1921</v>
      </c>
      <c r="P13">
        <v>12.711349999999999</v>
      </c>
      <c r="Q13">
        <v>2.3999999999999998E-3</v>
      </c>
      <c r="R13">
        <v>30.383199999999999</v>
      </c>
      <c r="S13" s="149">
        <v>6879.5142215999995</v>
      </c>
      <c r="T13" s="149">
        <v>116.75246969999999</v>
      </c>
      <c r="U13" s="149">
        <v>1857.2524172999999</v>
      </c>
      <c r="V13" s="149">
        <v>465.83588864999996</v>
      </c>
      <c r="W13" s="149">
        <v>0</v>
      </c>
      <c r="X13" s="149">
        <v>20744.065663499998</v>
      </c>
      <c r="Y13" s="149">
        <v>0</v>
      </c>
      <c r="Z13" s="149">
        <v>21627.535787249999</v>
      </c>
      <c r="AA13" s="149">
        <v>4.0834439999999992</v>
      </c>
      <c r="AB13" s="149">
        <v>51695.039892000001</v>
      </c>
    </row>
    <row r="14" spans="1:36" x14ac:dyDescent="0.2">
      <c r="A14" s="1">
        <v>212</v>
      </c>
      <c r="B14">
        <v>213</v>
      </c>
      <c r="C14" t="s">
        <v>132</v>
      </c>
      <c r="D14" t="s">
        <v>75</v>
      </c>
      <c r="E14" t="s">
        <v>72</v>
      </c>
      <c r="F14" t="s">
        <v>15</v>
      </c>
      <c r="G14" t="s">
        <v>16</v>
      </c>
      <c r="H14" s="149">
        <v>6656296</v>
      </c>
      <c r="I14">
        <v>4.0433599999999998</v>
      </c>
      <c r="J14">
        <v>6.862E-2</v>
      </c>
      <c r="K14">
        <v>1.09158</v>
      </c>
      <c r="L14">
        <v>0.27378999999999998</v>
      </c>
      <c r="N14">
        <v>12.1921</v>
      </c>
      <c r="P14">
        <v>12.711349999999999</v>
      </c>
      <c r="Q14">
        <v>2.3999999999999998E-3</v>
      </c>
      <c r="R14">
        <v>30.383199999999999</v>
      </c>
      <c r="S14" s="149">
        <v>26913.800994559999</v>
      </c>
      <c r="T14" s="149">
        <v>456.75503152000005</v>
      </c>
      <c r="U14" s="149">
        <v>7265.8795876800004</v>
      </c>
      <c r="V14" s="149">
        <v>1822.42728184</v>
      </c>
      <c r="W14" s="149">
        <v>0</v>
      </c>
      <c r="X14" s="149">
        <v>81154.226461600003</v>
      </c>
      <c r="Y14" s="149">
        <v>0</v>
      </c>
      <c r="Z14" s="149">
        <v>84610.508159599995</v>
      </c>
      <c r="AA14" s="149">
        <v>15.975110399999998</v>
      </c>
      <c r="AB14" s="149">
        <v>202239.57262719999</v>
      </c>
    </row>
    <row r="15" spans="1:36" x14ac:dyDescent="0.2">
      <c r="A15" s="1">
        <v>264</v>
      </c>
      <c r="B15">
        <v>265</v>
      </c>
      <c r="C15" t="s">
        <v>173</v>
      </c>
      <c r="D15" t="s">
        <v>75</v>
      </c>
      <c r="E15" t="s">
        <v>174</v>
      </c>
      <c r="F15" t="s">
        <v>15</v>
      </c>
      <c r="G15" t="s">
        <v>16</v>
      </c>
      <c r="H15" s="149">
        <v>3420165</v>
      </c>
      <c r="I15">
        <v>4.0433599999999998</v>
      </c>
      <c r="J15">
        <v>6.862E-2</v>
      </c>
      <c r="K15">
        <v>1.09158</v>
      </c>
      <c r="L15">
        <v>0.27378999999999998</v>
      </c>
      <c r="N15">
        <v>12.1921</v>
      </c>
      <c r="P15">
        <v>12.711349999999999</v>
      </c>
      <c r="Q15">
        <v>2.3999999999999998E-3</v>
      </c>
      <c r="R15">
        <v>30.383199999999999</v>
      </c>
      <c r="S15" s="149">
        <v>13828.9583544</v>
      </c>
      <c r="T15" s="149">
        <v>234.69172230000001</v>
      </c>
      <c r="U15" s="149">
        <v>3733.3837106999999</v>
      </c>
      <c r="V15" s="149">
        <v>936.40697534999993</v>
      </c>
      <c r="W15" s="149">
        <v>0</v>
      </c>
      <c r="X15" s="149">
        <v>41698.993696500002</v>
      </c>
      <c r="Y15" s="149">
        <v>0</v>
      </c>
      <c r="Z15" s="149">
        <v>43474.914372749998</v>
      </c>
      <c r="AA15" s="149">
        <v>8.2083959999999987</v>
      </c>
      <c r="AB15" s="149">
        <v>103915.55722799999</v>
      </c>
    </row>
    <row r="16" spans="1:36" x14ac:dyDescent="0.2">
      <c r="A16" s="1">
        <v>460</v>
      </c>
      <c r="B16">
        <v>461</v>
      </c>
      <c r="C16" t="s">
        <v>405</v>
      </c>
      <c r="D16" t="s">
        <v>75</v>
      </c>
      <c r="E16" t="s">
        <v>398</v>
      </c>
      <c r="F16" t="s">
        <v>15</v>
      </c>
      <c r="G16" t="s">
        <v>16</v>
      </c>
      <c r="H16" s="149">
        <v>2197700</v>
      </c>
      <c r="I16">
        <v>4.0433599999999998</v>
      </c>
      <c r="J16">
        <v>6.862E-2</v>
      </c>
      <c r="K16">
        <v>1.09158</v>
      </c>
      <c r="L16">
        <v>0.27378999999999998</v>
      </c>
      <c r="N16">
        <v>12.1921</v>
      </c>
      <c r="P16">
        <v>12.711349999999999</v>
      </c>
      <c r="Q16">
        <v>2.3999999999999998E-3</v>
      </c>
      <c r="R16">
        <v>30.383199999999999</v>
      </c>
      <c r="S16" s="149">
        <v>8886.092271999998</v>
      </c>
      <c r="T16" s="149">
        <v>150.806174</v>
      </c>
      <c r="U16" s="149">
        <v>2398.9653659999999</v>
      </c>
      <c r="V16" s="149">
        <v>601.70828299999994</v>
      </c>
      <c r="W16" s="149">
        <v>0</v>
      </c>
      <c r="X16" s="149">
        <v>26794.578169999997</v>
      </c>
      <c r="Y16" s="149">
        <v>0</v>
      </c>
      <c r="Z16" s="149">
        <v>27935.733894999998</v>
      </c>
      <c r="AA16" s="149">
        <v>5.2744799999999987</v>
      </c>
      <c r="AB16" s="149">
        <v>66773.15863999998</v>
      </c>
    </row>
    <row r="17" spans="1:28" x14ac:dyDescent="0.2">
      <c r="A17" s="1">
        <v>166</v>
      </c>
      <c r="B17">
        <v>167</v>
      </c>
      <c r="C17" t="s">
        <v>115</v>
      </c>
      <c r="D17" t="s">
        <v>75</v>
      </c>
      <c r="E17" t="s">
        <v>39</v>
      </c>
      <c r="F17" t="s">
        <v>15</v>
      </c>
      <c r="G17" t="s">
        <v>16</v>
      </c>
      <c r="I17">
        <v>4.0433599999999998</v>
      </c>
      <c r="J17">
        <v>6.862E-2</v>
      </c>
      <c r="K17">
        <v>1.09158</v>
      </c>
      <c r="L17">
        <v>0.27378999999999998</v>
      </c>
      <c r="N17">
        <v>12.1921</v>
      </c>
      <c r="P17">
        <v>12.711349999999999</v>
      </c>
      <c r="Q17">
        <v>2.3999999999999998E-3</v>
      </c>
      <c r="R17">
        <v>30.383199999999999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49">
        <v>0</v>
      </c>
    </row>
    <row r="18" spans="1:28" x14ac:dyDescent="0.2">
      <c r="A18" s="1">
        <v>170</v>
      </c>
      <c r="B18">
        <v>171</v>
      </c>
      <c r="C18" t="s">
        <v>117</v>
      </c>
      <c r="D18" t="s">
        <v>87</v>
      </c>
      <c r="E18" t="s">
        <v>46</v>
      </c>
      <c r="F18" t="s">
        <v>15</v>
      </c>
      <c r="G18" t="s">
        <v>16</v>
      </c>
      <c r="I18">
        <v>4.0433599999999998</v>
      </c>
      <c r="J18">
        <v>6.862E-2</v>
      </c>
      <c r="K18">
        <v>1.09158</v>
      </c>
      <c r="L18">
        <v>0.27378999999999998</v>
      </c>
      <c r="N18">
        <v>3.0037500000000001</v>
      </c>
      <c r="P18">
        <v>12.711349999999999</v>
      </c>
      <c r="Q18">
        <v>2.3999999999999998E-3</v>
      </c>
      <c r="R18">
        <v>21.194850000000002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49">
        <v>0</v>
      </c>
    </row>
    <row r="19" spans="1:28" x14ac:dyDescent="0.2">
      <c r="A19" s="1">
        <v>268</v>
      </c>
      <c r="B19">
        <v>269</v>
      </c>
      <c r="C19" t="s">
        <v>184</v>
      </c>
      <c r="D19" t="s">
        <v>75</v>
      </c>
      <c r="E19" t="s">
        <v>188</v>
      </c>
      <c r="F19" t="s">
        <v>15</v>
      </c>
      <c r="G19" t="s">
        <v>16</v>
      </c>
      <c r="H19" s="149">
        <v>23353437</v>
      </c>
      <c r="I19">
        <v>4.0433599999999998</v>
      </c>
      <c r="J19">
        <v>6.862E-2</v>
      </c>
      <c r="K19">
        <v>1.09158</v>
      </c>
      <c r="L19">
        <v>0.27378999999999998</v>
      </c>
      <c r="N19">
        <v>12.1921</v>
      </c>
      <c r="P19">
        <v>12.711349999999999</v>
      </c>
      <c r="Q19">
        <v>2.3999999999999998E-3</v>
      </c>
      <c r="R19">
        <v>30.383199999999999</v>
      </c>
      <c r="S19" s="149">
        <v>94426.353028320009</v>
      </c>
      <c r="T19" s="149">
        <v>1602.5128469400001</v>
      </c>
      <c r="U19" s="149">
        <v>25492.144760460003</v>
      </c>
      <c r="V19" s="149">
        <v>6393.9375162300003</v>
      </c>
      <c r="W19" s="149">
        <v>0</v>
      </c>
      <c r="X19" s="149">
        <v>284727.43924770004</v>
      </c>
      <c r="Y19" s="149">
        <v>0</v>
      </c>
      <c r="Z19" s="149">
        <v>296853.71140994999</v>
      </c>
      <c r="AA19" s="149">
        <v>56.048248799999996</v>
      </c>
      <c r="AB19" s="149">
        <v>709552.14705840009</v>
      </c>
    </row>
    <row r="20" spans="1:28" x14ac:dyDescent="0.2">
      <c r="A20" s="1">
        <v>270</v>
      </c>
      <c r="B20">
        <v>271</v>
      </c>
      <c r="C20" t="s">
        <v>185</v>
      </c>
      <c r="D20" t="s">
        <v>87</v>
      </c>
      <c r="E20" t="s">
        <v>208</v>
      </c>
      <c r="F20" t="s">
        <v>15</v>
      </c>
      <c r="G20" t="s">
        <v>16</v>
      </c>
      <c r="H20" s="149">
        <v>0</v>
      </c>
      <c r="I20">
        <v>4.0433599999999998</v>
      </c>
      <c r="J20">
        <v>6.862E-2</v>
      </c>
      <c r="K20">
        <v>1.09158</v>
      </c>
      <c r="L20">
        <v>0.27378999999999998</v>
      </c>
      <c r="N20">
        <v>3.0037500000000001</v>
      </c>
      <c r="P20">
        <v>12.711349999999999</v>
      </c>
      <c r="Q20">
        <v>2.3999999999999998E-3</v>
      </c>
      <c r="R20">
        <v>21.194850000000002</v>
      </c>
      <c r="S20" s="149">
        <v>0</v>
      </c>
      <c r="T20" s="149"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0</v>
      </c>
      <c r="AB20" s="149">
        <v>0</v>
      </c>
    </row>
    <row r="21" spans="1:28" x14ac:dyDescent="0.2">
      <c r="A21" s="1">
        <v>368</v>
      </c>
      <c r="B21">
        <v>369</v>
      </c>
      <c r="C21" t="s">
        <v>287</v>
      </c>
      <c r="D21" t="s">
        <v>75</v>
      </c>
      <c r="E21" t="s">
        <v>288</v>
      </c>
      <c r="F21" t="s">
        <v>15</v>
      </c>
      <c r="G21" t="s">
        <v>16</v>
      </c>
      <c r="H21" s="149">
        <v>38084060</v>
      </c>
      <c r="I21">
        <v>4.0433599999999998</v>
      </c>
      <c r="J21">
        <v>6.862E-2</v>
      </c>
      <c r="K21">
        <v>1.09158</v>
      </c>
      <c r="L21">
        <v>0.27378999999999998</v>
      </c>
      <c r="N21">
        <v>12.1921</v>
      </c>
      <c r="P21">
        <v>12.711349999999999</v>
      </c>
      <c r="Q21">
        <v>2.3999999999999998E-3</v>
      </c>
      <c r="R21">
        <v>30.383199999999999</v>
      </c>
      <c r="S21" s="149">
        <v>153987.56484159999</v>
      </c>
      <c r="T21" s="149">
        <v>2613.3281972</v>
      </c>
      <c r="U21" s="149">
        <v>41571.798214799994</v>
      </c>
      <c r="V21" s="149">
        <v>10427.034787399998</v>
      </c>
      <c r="W21" s="149">
        <v>0</v>
      </c>
      <c r="X21" s="149">
        <v>464324.66792599997</v>
      </c>
      <c r="Y21" s="149">
        <v>0</v>
      </c>
      <c r="Z21" s="149">
        <v>484099.81608099997</v>
      </c>
      <c r="AA21" s="149">
        <v>91.401743999999979</v>
      </c>
      <c r="AB21" s="149">
        <v>1157115.6117919998</v>
      </c>
    </row>
    <row r="22" spans="1:28" x14ac:dyDescent="0.2">
      <c r="A22" s="1">
        <v>384</v>
      </c>
      <c r="B22">
        <v>385</v>
      </c>
      <c r="C22" t="s">
        <v>300</v>
      </c>
      <c r="D22" t="s">
        <v>75</v>
      </c>
      <c r="E22" t="s">
        <v>301</v>
      </c>
      <c r="F22" t="s">
        <v>15</v>
      </c>
      <c r="G22" t="s">
        <v>16</v>
      </c>
      <c r="H22" s="149">
        <v>7750994</v>
      </c>
      <c r="I22">
        <v>4.0433599999999998</v>
      </c>
      <c r="J22">
        <v>6.862E-2</v>
      </c>
      <c r="K22">
        <v>1.09158</v>
      </c>
      <c r="L22">
        <v>0.27378999999999998</v>
      </c>
      <c r="N22">
        <v>12.1921</v>
      </c>
      <c r="P22">
        <v>12.711349999999999</v>
      </c>
      <c r="Q22">
        <v>2.3999999999999998E-3</v>
      </c>
      <c r="R22">
        <v>30.383199999999999</v>
      </c>
      <c r="S22" s="149">
        <v>31340.059099839997</v>
      </c>
      <c r="T22" s="149">
        <v>531.87320827999997</v>
      </c>
      <c r="U22" s="149">
        <v>8460.8300305199991</v>
      </c>
      <c r="V22" s="149">
        <v>2122.1446472599996</v>
      </c>
      <c r="W22" s="149">
        <v>0</v>
      </c>
      <c r="X22" s="149">
        <v>94500.893947399993</v>
      </c>
      <c r="Y22" s="149">
        <v>0</v>
      </c>
      <c r="Z22" s="149">
        <v>98525.597581899987</v>
      </c>
      <c r="AA22" s="149">
        <v>18.602385599999998</v>
      </c>
      <c r="AB22" s="149">
        <v>235500.00090079999</v>
      </c>
    </row>
    <row r="23" spans="1:28" x14ac:dyDescent="0.2">
      <c r="A23" s="1">
        <v>398</v>
      </c>
      <c r="B23">
        <v>399</v>
      </c>
      <c r="C23" t="s">
        <v>321</v>
      </c>
      <c r="D23" t="s">
        <v>87</v>
      </c>
      <c r="E23" t="s">
        <v>309</v>
      </c>
      <c r="F23" t="s">
        <v>15</v>
      </c>
      <c r="G23" t="s">
        <v>16</v>
      </c>
      <c r="H23" s="149">
        <v>0</v>
      </c>
      <c r="I23">
        <v>4.0433599999999998</v>
      </c>
      <c r="J23">
        <v>6.862E-2</v>
      </c>
      <c r="K23">
        <v>1.09158</v>
      </c>
      <c r="L23">
        <v>0.27378999999999998</v>
      </c>
      <c r="N23">
        <v>3.0037500000000001</v>
      </c>
      <c r="P23">
        <v>12.711349999999999</v>
      </c>
      <c r="Q23">
        <v>2.3999999999999998E-3</v>
      </c>
      <c r="R23">
        <v>21.194850000000002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49">
        <v>0</v>
      </c>
      <c r="AB23" s="149">
        <v>0</v>
      </c>
    </row>
    <row r="24" spans="1:28" x14ac:dyDescent="0.2">
      <c r="A24" s="1">
        <v>400</v>
      </c>
      <c r="B24">
        <v>401</v>
      </c>
      <c r="C24" t="s">
        <v>322</v>
      </c>
      <c r="D24" t="s">
        <v>75</v>
      </c>
      <c r="E24" t="s">
        <v>308</v>
      </c>
      <c r="F24" t="s">
        <v>15</v>
      </c>
      <c r="G24" t="s">
        <v>16</v>
      </c>
      <c r="H24" s="149">
        <v>8302185</v>
      </c>
      <c r="I24">
        <v>4.0433599999999998</v>
      </c>
      <c r="J24">
        <v>6.862E-2</v>
      </c>
      <c r="K24">
        <v>1.09158</v>
      </c>
      <c r="L24">
        <v>0.27378999999999998</v>
      </c>
      <c r="N24">
        <v>12.1921</v>
      </c>
      <c r="P24">
        <v>12.711349999999999</v>
      </c>
      <c r="Q24">
        <v>2.3999999999999998E-3</v>
      </c>
      <c r="R24">
        <v>30.383199999999999</v>
      </c>
      <c r="S24" s="149">
        <v>33568.722741599995</v>
      </c>
      <c r="T24" s="149">
        <v>569.69593469999995</v>
      </c>
      <c r="U24" s="149">
        <v>9062.4991023000002</v>
      </c>
      <c r="V24" s="149">
        <v>2273.0552311499996</v>
      </c>
      <c r="W24" s="149">
        <v>0</v>
      </c>
      <c r="X24" s="149">
        <v>101221.06973849999</v>
      </c>
      <c r="Y24" s="149">
        <v>0</v>
      </c>
      <c r="Z24" s="149">
        <v>105531.97929974999</v>
      </c>
      <c r="AA24" s="149">
        <v>19.925243999999996</v>
      </c>
      <c r="AB24" s="149">
        <v>252246.94729199997</v>
      </c>
    </row>
    <row r="25" spans="1:28" x14ac:dyDescent="0.2">
      <c r="A25" s="1">
        <v>420</v>
      </c>
      <c r="B25">
        <v>421</v>
      </c>
      <c r="C25" t="s">
        <v>329</v>
      </c>
      <c r="D25" t="s">
        <v>75</v>
      </c>
      <c r="E25" t="s">
        <v>342</v>
      </c>
      <c r="F25" t="s">
        <v>15</v>
      </c>
      <c r="G25" t="s">
        <v>16</v>
      </c>
      <c r="H25" s="149">
        <v>17770265</v>
      </c>
      <c r="I25">
        <v>4.0433599999999998</v>
      </c>
      <c r="J25">
        <v>6.862E-2</v>
      </c>
      <c r="K25">
        <v>1.09158</v>
      </c>
      <c r="L25">
        <v>0.27378999999999998</v>
      </c>
      <c r="N25">
        <v>12.1921</v>
      </c>
      <c r="P25">
        <v>12.711349999999999</v>
      </c>
      <c r="Q25">
        <v>2.3999999999999998E-3</v>
      </c>
      <c r="R25">
        <v>30.383199999999999</v>
      </c>
      <c r="S25" s="149">
        <v>71851.578690399998</v>
      </c>
      <c r="T25" s="149">
        <v>1219.3955842999999</v>
      </c>
      <c r="U25" s="149">
        <v>19397.665868699998</v>
      </c>
      <c r="V25" s="149">
        <v>4865.3208543499995</v>
      </c>
      <c r="W25" s="149">
        <v>0</v>
      </c>
      <c r="X25" s="149">
        <v>216656.84790649998</v>
      </c>
      <c r="Y25" s="149">
        <v>0</v>
      </c>
      <c r="Z25" s="149">
        <v>225884.05800774999</v>
      </c>
      <c r="AA25" s="149">
        <v>42.648635999999996</v>
      </c>
      <c r="AB25" s="149">
        <v>539917.515548</v>
      </c>
    </row>
    <row r="26" spans="1:28" x14ac:dyDescent="0.2">
      <c r="A26" s="1">
        <v>323</v>
      </c>
      <c r="B26">
        <v>324</v>
      </c>
      <c r="C26" t="s">
        <v>244</v>
      </c>
      <c r="D26" t="s">
        <v>75</v>
      </c>
      <c r="E26" t="s">
        <v>248</v>
      </c>
      <c r="F26" t="s">
        <v>15</v>
      </c>
      <c r="G26" t="s">
        <v>16</v>
      </c>
      <c r="H26" s="149">
        <v>9101775</v>
      </c>
      <c r="I26">
        <v>4.0433599999999998</v>
      </c>
      <c r="J26">
        <v>6.862E-2</v>
      </c>
      <c r="K26">
        <v>1.09158</v>
      </c>
      <c r="L26">
        <v>0.27378999999999998</v>
      </c>
      <c r="N26">
        <v>12.1921</v>
      </c>
      <c r="P26">
        <v>12.711349999999999</v>
      </c>
      <c r="Q26">
        <v>2.3999999999999998E-3</v>
      </c>
      <c r="R26">
        <v>30.383199999999999</v>
      </c>
      <c r="S26" s="149">
        <v>36801.752963999999</v>
      </c>
      <c r="T26" s="149">
        <v>624.56380049999996</v>
      </c>
      <c r="U26" s="149">
        <v>9935.3155544999991</v>
      </c>
      <c r="V26" s="149">
        <v>2491.9749772499995</v>
      </c>
      <c r="W26" s="149">
        <v>0</v>
      </c>
      <c r="X26" s="149">
        <v>110969.75097749999</v>
      </c>
      <c r="Y26" s="149">
        <v>0</v>
      </c>
      <c r="Z26" s="149">
        <v>115695.84764625</v>
      </c>
      <c r="AA26" s="149">
        <v>21.844259999999998</v>
      </c>
      <c r="AB26" s="149">
        <v>276541.05017999996</v>
      </c>
    </row>
    <row r="27" spans="1:28" x14ac:dyDescent="0.2">
      <c r="A27" s="1">
        <v>466</v>
      </c>
      <c r="B27">
        <v>467</v>
      </c>
      <c r="C27" t="s">
        <v>414</v>
      </c>
      <c r="D27" t="s">
        <v>75</v>
      </c>
      <c r="E27" t="s">
        <v>24</v>
      </c>
      <c r="F27" t="s">
        <v>15</v>
      </c>
      <c r="G27" t="s">
        <v>16</v>
      </c>
      <c r="H27" s="149">
        <v>4783700</v>
      </c>
      <c r="I27">
        <v>4.0433599999999998</v>
      </c>
      <c r="J27">
        <v>6.862E-2</v>
      </c>
      <c r="K27">
        <v>1.09158</v>
      </c>
      <c r="L27">
        <v>0.27378999999999998</v>
      </c>
      <c r="N27">
        <v>12.05559</v>
      </c>
      <c r="P27">
        <v>12.711349999999999</v>
      </c>
      <c r="Q27">
        <v>2.3999999999999998E-3</v>
      </c>
      <c r="R27">
        <v>30.246690000000001</v>
      </c>
      <c r="S27" s="149">
        <v>19342.221232</v>
      </c>
      <c r="T27" s="149">
        <v>328.25749400000001</v>
      </c>
      <c r="U27" s="149">
        <v>5221.7912459999998</v>
      </c>
      <c r="V27" s="149">
        <v>1309.7292229999998</v>
      </c>
      <c r="W27" s="149">
        <v>0</v>
      </c>
      <c r="X27" s="149">
        <v>57670.325882999998</v>
      </c>
      <c r="Y27" s="149">
        <v>0</v>
      </c>
      <c r="Z27" s="149">
        <v>60807.284994999995</v>
      </c>
      <c r="AA27" s="149">
        <v>11.480879999999999</v>
      </c>
      <c r="AB27" s="149">
        <v>144691.09095299998</v>
      </c>
    </row>
    <row r="28" spans="1:28" x14ac:dyDescent="0.2">
      <c r="A28" s="1">
        <v>214</v>
      </c>
      <c r="B28">
        <v>215</v>
      </c>
      <c r="C28" t="s">
        <v>133</v>
      </c>
      <c r="D28" t="s">
        <v>74</v>
      </c>
      <c r="E28" t="s">
        <v>73</v>
      </c>
      <c r="F28" t="s">
        <v>15</v>
      </c>
      <c r="G28" t="s">
        <v>18</v>
      </c>
      <c r="H28" s="149">
        <v>468615</v>
      </c>
      <c r="I28">
        <v>4.0433599999999998</v>
      </c>
      <c r="J28">
        <v>6.862E-2</v>
      </c>
      <c r="K28">
        <v>1.09158</v>
      </c>
      <c r="L28">
        <v>0.27378999999999998</v>
      </c>
      <c r="N28">
        <v>12.1921</v>
      </c>
      <c r="P28">
        <v>11.48405</v>
      </c>
      <c r="Q28">
        <v>2.3999999999999998E-3</v>
      </c>
      <c r="R28">
        <v>29.155899999999999</v>
      </c>
      <c r="S28" s="149">
        <v>1894.7791463999999</v>
      </c>
      <c r="T28" s="149">
        <v>32.1563613</v>
      </c>
      <c r="U28" s="149">
        <v>511.53076170000003</v>
      </c>
      <c r="V28" s="149">
        <v>128.30210084999999</v>
      </c>
      <c r="W28" s="149">
        <v>0</v>
      </c>
      <c r="X28" s="149">
        <v>5713.4009415</v>
      </c>
      <c r="Y28" s="149">
        <v>0</v>
      </c>
      <c r="Z28" s="149">
        <v>5381.5980907499998</v>
      </c>
      <c r="AA28" s="149">
        <v>1.124676</v>
      </c>
      <c r="AB28" s="149">
        <v>13662.892078499999</v>
      </c>
    </row>
    <row r="29" spans="1:28" x14ac:dyDescent="0.2">
      <c r="A29" s="1">
        <v>289</v>
      </c>
      <c r="B29">
        <v>290</v>
      </c>
      <c r="C29" t="s">
        <v>196</v>
      </c>
      <c r="D29" t="s">
        <v>74</v>
      </c>
      <c r="E29" t="s">
        <v>202</v>
      </c>
      <c r="F29" t="s">
        <v>15</v>
      </c>
      <c r="G29" t="s">
        <v>18</v>
      </c>
      <c r="H29" s="149">
        <v>7106642</v>
      </c>
      <c r="I29">
        <v>4.0433599999999998</v>
      </c>
      <c r="J29">
        <v>6.862E-2</v>
      </c>
      <c r="K29">
        <v>1.09158</v>
      </c>
      <c r="L29">
        <v>0.27378999999999998</v>
      </c>
      <c r="N29">
        <v>12.1921</v>
      </c>
      <c r="P29">
        <v>11.48405</v>
      </c>
      <c r="Q29">
        <v>2.3999999999999998E-3</v>
      </c>
      <c r="R29">
        <v>29.155899999999999</v>
      </c>
      <c r="S29" s="149">
        <v>28734.711997119997</v>
      </c>
      <c r="T29" s="149">
        <v>487.65777403999999</v>
      </c>
      <c r="U29" s="149">
        <v>7757.4682743599997</v>
      </c>
      <c r="V29" s="149">
        <v>1945.7275131799997</v>
      </c>
      <c r="W29" s="149">
        <v>0</v>
      </c>
      <c r="X29" s="149">
        <v>86644.889928199991</v>
      </c>
      <c r="Y29" s="149">
        <v>0</v>
      </c>
      <c r="Z29" s="149">
        <v>81613.032060099998</v>
      </c>
      <c r="AA29" s="149">
        <v>17.055940799999998</v>
      </c>
      <c r="AB29" s="149">
        <v>207200.54348779999</v>
      </c>
    </row>
    <row r="30" spans="1:28" x14ac:dyDescent="0.2">
      <c r="A30" s="1">
        <v>132</v>
      </c>
      <c r="B30">
        <v>133</v>
      </c>
      <c r="C30" t="s">
        <v>102</v>
      </c>
      <c r="D30" t="s">
        <v>74</v>
      </c>
      <c r="E30" t="s">
        <v>29</v>
      </c>
      <c r="F30" t="s">
        <v>15</v>
      </c>
      <c r="G30" t="s">
        <v>18</v>
      </c>
      <c r="H30" s="149">
        <v>123187383</v>
      </c>
      <c r="I30">
        <v>4.0433599999999998</v>
      </c>
      <c r="J30">
        <v>6.862E-2</v>
      </c>
      <c r="K30">
        <v>1.09158</v>
      </c>
      <c r="L30">
        <v>0.27378999999999998</v>
      </c>
      <c r="N30">
        <v>12.1921</v>
      </c>
      <c r="P30">
        <v>11.48405</v>
      </c>
      <c r="Q30">
        <v>2.3999999999999998E-3</v>
      </c>
      <c r="R30">
        <v>29.155899999999999</v>
      </c>
      <c r="S30" s="149">
        <v>498090.93692687998</v>
      </c>
      <c r="T30" s="149">
        <v>8453.1182214599994</v>
      </c>
      <c r="U30" s="149">
        <v>134468.88353513999</v>
      </c>
      <c r="V30" s="149">
        <v>33727.47359157</v>
      </c>
      <c r="W30" s="149">
        <v>0</v>
      </c>
      <c r="X30" s="149">
        <v>1501912.8922743001</v>
      </c>
      <c r="Y30" s="149">
        <v>0</v>
      </c>
      <c r="Z30" s="149">
        <v>1414690.0657411499</v>
      </c>
      <c r="AA30" s="149">
        <v>295.64971919999999</v>
      </c>
      <c r="AB30" s="149">
        <v>3591639.0200097002</v>
      </c>
    </row>
    <row r="31" spans="1:28" x14ac:dyDescent="0.2">
      <c r="A31" s="1">
        <v>138</v>
      </c>
      <c r="B31">
        <v>139</v>
      </c>
      <c r="C31" t="s">
        <v>99</v>
      </c>
      <c r="D31" t="s">
        <v>74</v>
      </c>
      <c r="E31" t="s">
        <v>35</v>
      </c>
      <c r="F31" t="s">
        <v>15</v>
      </c>
      <c r="G31" t="s">
        <v>18</v>
      </c>
      <c r="H31" s="149">
        <v>11718669</v>
      </c>
      <c r="I31">
        <v>4.0433599999999998</v>
      </c>
      <c r="J31">
        <v>6.862E-2</v>
      </c>
      <c r="K31">
        <v>1.09158</v>
      </c>
      <c r="L31">
        <v>0.27378999999999998</v>
      </c>
      <c r="N31">
        <v>12.1921</v>
      </c>
      <c r="P31">
        <v>11.48405</v>
      </c>
      <c r="Q31">
        <v>2.3999999999999998E-3</v>
      </c>
      <c r="R31">
        <v>29.155899999999999</v>
      </c>
      <c r="S31" s="149">
        <v>47382.797487839998</v>
      </c>
      <c r="T31" s="149">
        <v>804.13506677999999</v>
      </c>
      <c r="U31" s="149">
        <v>12791.86470702</v>
      </c>
      <c r="V31" s="149">
        <v>3208.4543855099996</v>
      </c>
      <c r="W31" s="149">
        <v>0</v>
      </c>
      <c r="X31" s="149">
        <v>142875.18431489999</v>
      </c>
      <c r="Y31" s="149">
        <v>0</v>
      </c>
      <c r="Z31" s="149">
        <v>134577.78072944999</v>
      </c>
      <c r="AA31" s="149">
        <v>28.124805599999998</v>
      </c>
      <c r="AB31" s="149">
        <v>341668.34149709996</v>
      </c>
    </row>
    <row r="32" spans="1:28" x14ac:dyDescent="0.2">
      <c r="A32" s="1">
        <v>200</v>
      </c>
      <c r="B32">
        <v>201</v>
      </c>
      <c r="C32" t="s">
        <v>127</v>
      </c>
      <c r="D32" t="s">
        <v>74</v>
      </c>
      <c r="E32" t="s">
        <v>61</v>
      </c>
      <c r="F32" t="s">
        <v>15</v>
      </c>
      <c r="G32" t="s">
        <v>18</v>
      </c>
      <c r="H32" s="149">
        <v>94247243</v>
      </c>
      <c r="I32">
        <v>4.0433599999999998</v>
      </c>
      <c r="J32">
        <v>6.862E-2</v>
      </c>
      <c r="K32">
        <v>1.09158</v>
      </c>
      <c r="L32">
        <v>0.27378999999999998</v>
      </c>
      <c r="N32">
        <v>12.1921</v>
      </c>
      <c r="P32">
        <v>11.48405</v>
      </c>
      <c r="Q32">
        <v>2.3999999999999998E-3</v>
      </c>
      <c r="R32">
        <v>29.155899999999999</v>
      </c>
      <c r="S32" s="149">
        <v>381075.53245647997</v>
      </c>
      <c r="T32" s="149">
        <v>6467.2458146600002</v>
      </c>
      <c r="U32" s="149">
        <v>102878.40551394</v>
      </c>
      <c r="V32" s="149">
        <v>25803.952660969997</v>
      </c>
      <c r="W32" s="149">
        <v>0</v>
      </c>
      <c r="X32" s="149">
        <v>1149071.8113803</v>
      </c>
      <c r="Y32" s="149">
        <v>0</v>
      </c>
      <c r="Z32" s="149">
        <v>1082340.05097415</v>
      </c>
      <c r="AA32" s="149">
        <v>226.1933832</v>
      </c>
      <c r="AB32" s="149">
        <v>2747863.1921836999</v>
      </c>
    </row>
    <row r="33" spans="1:28" x14ac:dyDescent="0.2">
      <c r="A33" s="1">
        <v>134</v>
      </c>
      <c r="B33">
        <v>135</v>
      </c>
      <c r="C33" t="s">
        <v>101</v>
      </c>
      <c r="D33" t="s">
        <v>74</v>
      </c>
      <c r="E33" t="s">
        <v>30</v>
      </c>
      <c r="F33" t="s">
        <v>15</v>
      </c>
      <c r="G33" t="s">
        <v>18</v>
      </c>
      <c r="H33" s="149">
        <v>45638848</v>
      </c>
      <c r="I33">
        <v>4.0433599999999998</v>
      </c>
      <c r="J33">
        <v>6.862E-2</v>
      </c>
      <c r="K33">
        <v>1.09158</v>
      </c>
      <c r="L33">
        <v>0.27378999999999998</v>
      </c>
      <c r="N33">
        <v>12.1921</v>
      </c>
      <c r="P33">
        <v>11.48405</v>
      </c>
      <c r="Q33">
        <v>2.3999999999999998E-3</v>
      </c>
      <c r="R33">
        <v>29.155899999999999</v>
      </c>
      <c r="S33" s="149">
        <v>184534.29244927998</v>
      </c>
      <c r="T33" s="149">
        <v>3131.73774976</v>
      </c>
      <c r="U33" s="149">
        <v>49818.45369984</v>
      </c>
      <c r="V33" s="149">
        <v>12495.460193919998</v>
      </c>
      <c r="W33" s="149">
        <v>0</v>
      </c>
      <c r="X33" s="149">
        <v>556433.39870080003</v>
      </c>
      <c r="Y33" s="149">
        <v>0</v>
      </c>
      <c r="Z33" s="149">
        <v>524118.81237439997</v>
      </c>
      <c r="AA33" s="149">
        <v>109.53323519999999</v>
      </c>
      <c r="AB33" s="149">
        <v>1330641.6884032001</v>
      </c>
    </row>
    <row r="34" spans="1:28" x14ac:dyDescent="0.2">
      <c r="A34" s="1">
        <v>140</v>
      </c>
      <c r="B34">
        <v>141</v>
      </c>
      <c r="C34" t="s">
        <v>100</v>
      </c>
      <c r="D34" t="s">
        <v>74</v>
      </c>
      <c r="E34" t="s">
        <v>52</v>
      </c>
      <c r="F34" t="s">
        <v>15</v>
      </c>
      <c r="G34" t="s">
        <v>18</v>
      </c>
      <c r="H34" s="149">
        <v>181480</v>
      </c>
      <c r="I34">
        <v>4.0433599999999998</v>
      </c>
      <c r="J34">
        <v>6.862E-2</v>
      </c>
      <c r="K34">
        <v>1.09158</v>
      </c>
      <c r="L34">
        <v>0.27378999999999998</v>
      </c>
      <c r="N34">
        <v>12.1921</v>
      </c>
      <c r="P34">
        <v>11.48405</v>
      </c>
      <c r="Q34">
        <v>2.3999999999999998E-3</v>
      </c>
      <c r="R34">
        <v>29.155899999999999</v>
      </c>
      <c r="S34" s="149">
        <v>733.7889727999999</v>
      </c>
      <c r="T34" s="149">
        <v>12.453157599999999</v>
      </c>
      <c r="U34" s="149">
        <v>198.09993839999998</v>
      </c>
      <c r="V34" s="149">
        <v>49.687409199999991</v>
      </c>
      <c r="W34" s="149">
        <v>0</v>
      </c>
      <c r="X34" s="149">
        <v>2212.622308</v>
      </c>
      <c r="Y34" s="149">
        <v>0</v>
      </c>
      <c r="Z34" s="149">
        <v>2084.1253939999997</v>
      </c>
      <c r="AA34" s="149">
        <v>0.43555199999999994</v>
      </c>
      <c r="AB34" s="149">
        <v>5291.2127319999991</v>
      </c>
    </row>
    <row r="35" spans="1:28" x14ac:dyDescent="0.2">
      <c r="A35" s="1">
        <v>159</v>
      </c>
      <c r="B35">
        <v>160</v>
      </c>
      <c r="C35" t="s">
        <v>112</v>
      </c>
      <c r="D35" t="s">
        <v>74</v>
      </c>
      <c r="E35" t="s">
        <v>38</v>
      </c>
      <c r="F35" t="s">
        <v>15</v>
      </c>
      <c r="G35" t="s">
        <v>18</v>
      </c>
      <c r="I35">
        <v>4.0433599999999998</v>
      </c>
      <c r="J35">
        <v>6.862E-2</v>
      </c>
      <c r="K35">
        <v>1.09158</v>
      </c>
      <c r="L35">
        <v>0.27378999999999998</v>
      </c>
      <c r="N35">
        <v>12.1921</v>
      </c>
      <c r="P35">
        <v>11.48405</v>
      </c>
      <c r="Q35">
        <v>2.3999999999999998E-3</v>
      </c>
      <c r="R35">
        <v>29.155899999999999</v>
      </c>
      <c r="S35" s="149">
        <v>0</v>
      </c>
      <c r="T35" s="149">
        <v>0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49">
        <v>0</v>
      </c>
    </row>
    <row r="36" spans="1:28" x14ac:dyDescent="0.2">
      <c r="A36" s="1">
        <v>161</v>
      </c>
      <c r="B36">
        <v>162</v>
      </c>
      <c r="C36" t="s">
        <v>113</v>
      </c>
      <c r="D36" t="s">
        <v>74</v>
      </c>
      <c r="E36" t="s">
        <v>44</v>
      </c>
      <c r="F36" t="s">
        <v>15</v>
      </c>
      <c r="G36" t="s">
        <v>18</v>
      </c>
      <c r="I36">
        <v>4.0433599999999998</v>
      </c>
      <c r="J36">
        <v>6.862E-2</v>
      </c>
      <c r="K36">
        <v>1.09158</v>
      </c>
      <c r="L36">
        <v>0.27378999999999998</v>
      </c>
      <c r="N36">
        <v>12.1921</v>
      </c>
      <c r="P36">
        <v>11.48405</v>
      </c>
      <c r="Q36">
        <v>2.3999999999999998E-3</v>
      </c>
      <c r="R36">
        <v>29.155899999999999</v>
      </c>
      <c r="S36" s="149">
        <v>0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9">
        <v>0</v>
      </c>
      <c r="AA36" s="149">
        <v>0</v>
      </c>
      <c r="AB36" s="149">
        <v>0</v>
      </c>
    </row>
    <row r="37" spans="1:28" x14ac:dyDescent="0.2">
      <c r="A37" s="1">
        <v>163</v>
      </c>
      <c r="B37">
        <v>164</v>
      </c>
      <c r="C37" t="s">
        <v>114</v>
      </c>
      <c r="D37" t="s">
        <v>74</v>
      </c>
      <c r="E37" t="s">
        <v>45</v>
      </c>
      <c r="F37" t="s">
        <v>15</v>
      </c>
      <c r="G37" t="s">
        <v>18</v>
      </c>
      <c r="I37">
        <v>4.0433599999999998</v>
      </c>
      <c r="J37">
        <v>6.862E-2</v>
      </c>
      <c r="K37">
        <v>1.09158</v>
      </c>
      <c r="L37">
        <v>0.27378999999999998</v>
      </c>
      <c r="N37">
        <v>12.1921</v>
      </c>
      <c r="P37">
        <v>11.48405</v>
      </c>
      <c r="Q37">
        <v>2.3999999999999998E-3</v>
      </c>
      <c r="R37">
        <v>29.155899999999999</v>
      </c>
      <c r="S37" s="149">
        <v>0</v>
      </c>
      <c r="T37" s="149">
        <v>0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</row>
    <row r="38" spans="1:28" x14ac:dyDescent="0.2">
      <c r="A38" s="1">
        <v>370</v>
      </c>
      <c r="B38">
        <v>371</v>
      </c>
      <c r="C38" t="s">
        <v>289</v>
      </c>
      <c r="D38" t="s">
        <v>74</v>
      </c>
      <c r="E38" t="s">
        <v>290</v>
      </c>
      <c r="F38" t="s">
        <v>15</v>
      </c>
      <c r="G38" t="s">
        <v>18</v>
      </c>
      <c r="H38" s="149">
        <v>7683189</v>
      </c>
      <c r="I38">
        <v>4.0433599999999998</v>
      </c>
      <c r="J38">
        <v>6.862E-2</v>
      </c>
      <c r="K38">
        <v>1.09158</v>
      </c>
      <c r="L38">
        <v>0.27378999999999998</v>
      </c>
      <c r="N38">
        <v>12.1921</v>
      </c>
      <c r="P38">
        <v>11.48405</v>
      </c>
      <c r="Q38">
        <v>2.3999999999999998E-3</v>
      </c>
      <c r="R38">
        <v>29.155899999999999</v>
      </c>
      <c r="S38" s="149">
        <v>31065.899075040001</v>
      </c>
      <c r="T38" s="149">
        <v>527.22042918</v>
      </c>
      <c r="U38" s="149">
        <v>8386.8154486200001</v>
      </c>
      <c r="V38" s="149">
        <v>2103.5803163099999</v>
      </c>
      <c r="W38" s="149">
        <v>0</v>
      </c>
      <c r="X38" s="149">
        <v>93674.208606900007</v>
      </c>
      <c r="Y38" s="149">
        <v>0</v>
      </c>
      <c r="Z38" s="149">
        <v>88234.126635449997</v>
      </c>
      <c r="AA38" s="149">
        <v>18.4396536</v>
      </c>
      <c r="AB38" s="149">
        <v>224010.29016510001</v>
      </c>
    </row>
    <row r="39" spans="1:28" x14ac:dyDescent="0.2">
      <c r="A39" s="1">
        <v>378</v>
      </c>
      <c r="B39">
        <v>379</v>
      </c>
      <c r="C39" t="s">
        <v>296</v>
      </c>
      <c r="D39" t="s">
        <v>74</v>
      </c>
      <c r="E39" t="s">
        <v>295</v>
      </c>
      <c r="F39" t="s">
        <v>15</v>
      </c>
      <c r="G39" t="s">
        <v>18</v>
      </c>
      <c r="H39" s="149">
        <v>6930738</v>
      </c>
      <c r="I39">
        <v>4.0433599999999998</v>
      </c>
      <c r="J39">
        <v>6.862E-2</v>
      </c>
      <c r="K39">
        <v>1.09158</v>
      </c>
      <c r="L39">
        <v>0.27378999999999998</v>
      </c>
      <c r="N39">
        <v>12.1921</v>
      </c>
      <c r="P39">
        <v>11.48405</v>
      </c>
      <c r="Q39">
        <v>2.3999999999999998E-3</v>
      </c>
      <c r="R39">
        <v>29.155899999999999</v>
      </c>
      <c r="S39" s="149">
        <v>28023.468799679998</v>
      </c>
      <c r="T39" s="149">
        <v>475.58724156</v>
      </c>
      <c r="U39" s="149">
        <v>7565.4549860400002</v>
      </c>
      <c r="V39" s="149">
        <v>1897.5667570199998</v>
      </c>
      <c r="W39" s="149">
        <v>0</v>
      </c>
      <c r="X39" s="149">
        <v>84500.250769799997</v>
      </c>
      <c r="Y39" s="149">
        <v>0</v>
      </c>
      <c r="Z39" s="149">
        <v>79592.941728899998</v>
      </c>
      <c r="AA39" s="149">
        <v>16.633771199999998</v>
      </c>
      <c r="AB39" s="149">
        <v>202071.90405419999</v>
      </c>
    </row>
    <row r="40" spans="1:28" x14ac:dyDescent="0.2">
      <c r="A40" s="1">
        <v>386</v>
      </c>
      <c r="B40">
        <v>387</v>
      </c>
      <c r="C40" t="s">
        <v>302</v>
      </c>
      <c r="D40" t="s">
        <v>74</v>
      </c>
      <c r="E40" t="s">
        <v>303</v>
      </c>
      <c r="F40" t="s">
        <v>15</v>
      </c>
      <c r="G40" t="s">
        <v>18</v>
      </c>
      <c r="H40" s="149">
        <v>0</v>
      </c>
      <c r="I40">
        <v>4.0433599999999998</v>
      </c>
      <c r="J40">
        <v>6.862E-2</v>
      </c>
      <c r="K40">
        <v>1.09158</v>
      </c>
      <c r="L40">
        <v>0.27378999999999998</v>
      </c>
      <c r="N40">
        <v>12.1921</v>
      </c>
      <c r="P40">
        <v>11.48405</v>
      </c>
      <c r="Q40">
        <v>2.3999999999999998E-3</v>
      </c>
      <c r="R40">
        <v>29.155899999999999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9">
        <v>0</v>
      </c>
      <c r="AA40" s="149">
        <v>0</v>
      </c>
      <c r="AB40" s="149">
        <v>0</v>
      </c>
    </row>
    <row r="41" spans="1:28" x14ac:dyDescent="0.2">
      <c r="A41" s="1">
        <v>404</v>
      </c>
      <c r="B41">
        <v>405</v>
      </c>
      <c r="C41" t="s">
        <v>324</v>
      </c>
      <c r="D41" t="s">
        <v>74</v>
      </c>
      <c r="E41" t="s">
        <v>307</v>
      </c>
      <c r="F41" t="s">
        <v>15</v>
      </c>
      <c r="G41" t="s">
        <v>18</v>
      </c>
      <c r="H41" s="149">
        <v>7012837</v>
      </c>
      <c r="I41">
        <v>4.0433599999999998</v>
      </c>
      <c r="J41">
        <v>6.862E-2</v>
      </c>
      <c r="K41">
        <v>1.09158</v>
      </c>
      <c r="L41">
        <v>0.27378999999999998</v>
      </c>
      <c r="N41">
        <v>12.1921</v>
      </c>
      <c r="P41">
        <v>11.48405</v>
      </c>
      <c r="Q41">
        <v>2.3999999999999998E-3</v>
      </c>
      <c r="R41">
        <v>29.155899999999999</v>
      </c>
      <c r="S41" s="149">
        <v>28355.424612319999</v>
      </c>
      <c r="T41" s="149">
        <v>481.22087494000004</v>
      </c>
      <c r="U41" s="149">
        <v>7655.0726124600005</v>
      </c>
      <c r="V41" s="149">
        <v>1920.0446422299999</v>
      </c>
      <c r="W41" s="149">
        <v>0</v>
      </c>
      <c r="X41" s="149">
        <v>85501.2099877</v>
      </c>
      <c r="Y41" s="149">
        <v>0</v>
      </c>
      <c r="Z41" s="149">
        <v>80535.770749850009</v>
      </c>
      <c r="AA41" s="149">
        <v>16.8308088</v>
      </c>
      <c r="AB41" s="149">
        <v>204465.57428830001</v>
      </c>
    </row>
    <row r="42" spans="1:28" x14ac:dyDescent="0.2">
      <c r="A42" s="1">
        <v>418</v>
      </c>
      <c r="B42">
        <v>419</v>
      </c>
      <c r="C42" t="s">
        <v>327</v>
      </c>
      <c r="D42" t="s">
        <v>74</v>
      </c>
      <c r="E42" t="s">
        <v>328</v>
      </c>
      <c r="F42" t="s">
        <v>15</v>
      </c>
      <c r="G42" t="s">
        <v>18</v>
      </c>
      <c r="H42" s="149">
        <v>11640739</v>
      </c>
      <c r="I42">
        <v>4.0433599999999998</v>
      </c>
      <c r="J42">
        <v>6.862E-2</v>
      </c>
      <c r="K42">
        <v>1.09158</v>
      </c>
      <c r="L42">
        <v>0.27378999999999998</v>
      </c>
      <c r="N42">
        <v>12.1921</v>
      </c>
      <c r="P42">
        <v>11.48405</v>
      </c>
      <c r="Q42">
        <v>2.3999999999999998E-3</v>
      </c>
      <c r="R42">
        <v>29.155899999999999</v>
      </c>
      <c r="S42" s="149">
        <v>47067.698443039997</v>
      </c>
      <c r="T42" s="149">
        <v>798.78751018000003</v>
      </c>
      <c r="U42" s="149">
        <v>12706.79787762</v>
      </c>
      <c r="V42" s="149">
        <v>3187.1179308099995</v>
      </c>
      <c r="W42" s="149">
        <v>0</v>
      </c>
      <c r="X42" s="149">
        <v>141925.0539619</v>
      </c>
      <c r="Y42" s="149">
        <v>0</v>
      </c>
      <c r="Z42" s="149">
        <v>133682.82871294999</v>
      </c>
      <c r="AA42" s="149">
        <v>27.937773599999996</v>
      </c>
      <c r="AB42" s="149">
        <v>339396.22221009998</v>
      </c>
    </row>
    <row r="43" spans="1:28" x14ac:dyDescent="0.2">
      <c r="A43" s="1">
        <v>168</v>
      </c>
      <c r="B43">
        <v>169</v>
      </c>
      <c r="C43" t="s">
        <v>116</v>
      </c>
      <c r="D43" t="s">
        <v>74</v>
      </c>
      <c r="E43" t="s">
        <v>39</v>
      </c>
      <c r="F43" t="s">
        <v>15</v>
      </c>
      <c r="G43" t="s">
        <v>18</v>
      </c>
      <c r="I43">
        <v>4.0433599999999998</v>
      </c>
      <c r="J43">
        <v>6.862E-2</v>
      </c>
      <c r="K43">
        <v>1.09158</v>
      </c>
      <c r="L43">
        <v>0.27378999999999998</v>
      </c>
      <c r="N43">
        <v>12.1921</v>
      </c>
      <c r="P43">
        <v>11.48405</v>
      </c>
      <c r="Q43">
        <v>2.3999999999999998E-3</v>
      </c>
      <c r="R43">
        <v>29.155899999999999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9">
        <v>0</v>
      </c>
    </row>
    <row r="44" spans="1:28" x14ac:dyDescent="0.2">
      <c r="A44" s="1">
        <v>172</v>
      </c>
      <c r="B44">
        <v>173</v>
      </c>
      <c r="C44" t="s">
        <v>118</v>
      </c>
      <c r="D44" t="s">
        <v>88</v>
      </c>
      <c r="E44" t="s">
        <v>46</v>
      </c>
      <c r="F44" t="s">
        <v>15</v>
      </c>
      <c r="G44" t="s">
        <v>18</v>
      </c>
      <c r="I44">
        <v>4.0433599999999998</v>
      </c>
      <c r="J44">
        <v>6.862E-2</v>
      </c>
      <c r="K44">
        <v>1.09158</v>
      </c>
      <c r="L44">
        <v>0.27378999999999998</v>
      </c>
      <c r="N44">
        <v>3.0037500000000001</v>
      </c>
      <c r="P44">
        <v>11.48405</v>
      </c>
      <c r="Q44">
        <v>2.3999999999999998E-3</v>
      </c>
      <c r="R44">
        <v>19.967550000000003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149">
        <v>0</v>
      </c>
    </row>
    <row r="45" spans="1:28" x14ac:dyDescent="0.2">
      <c r="A45" s="1">
        <v>272</v>
      </c>
      <c r="B45">
        <v>273</v>
      </c>
      <c r="C45" t="s">
        <v>186</v>
      </c>
      <c r="D45" t="s">
        <v>74</v>
      </c>
      <c r="E45" t="s">
        <v>208</v>
      </c>
      <c r="F45" t="s">
        <v>15</v>
      </c>
      <c r="G45" t="s">
        <v>18</v>
      </c>
      <c r="H45" s="149">
        <v>0</v>
      </c>
      <c r="I45">
        <v>4.0433599999999998</v>
      </c>
      <c r="J45">
        <v>6.862E-2</v>
      </c>
      <c r="K45">
        <v>1.09158</v>
      </c>
      <c r="L45">
        <v>0.27378999999999998</v>
      </c>
      <c r="N45">
        <v>12.1921</v>
      </c>
      <c r="P45">
        <v>11.48405</v>
      </c>
      <c r="Q45">
        <v>2.3999999999999998E-3</v>
      </c>
      <c r="R45">
        <v>29.155899999999999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149">
        <v>0</v>
      </c>
    </row>
    <row r="46" spans="1:28" x14ac:dyDescent="0.2">
      <c r="A46" s="1">
        <v>402</v>
      </c>
      <c r="B46">
        <v>403</v>
      </c>
      <c r="C46" t="s">
        <v>323</v>
      </c>
      <c r="D46" t="s">
        <v>74</v>
      </c>
      <c r="E46" t="s">
        <v>308</v>
      </c>
      <c r="F46" t="s">
        <v>15</v>
      </c>
      <c r="G46" t="s">
        <v>18</v>
      </c>
      <c r="H46" s="149">
        <v>6418300</v>
      </c>
      <c r="I46">
        <v>4.0433599999999998</v>
      </c>
      <c r="J46">
        <v>6.862E-2</v>
      </c>
      <c r="K46">
        <v>1.09158</v>
      </c>
      <c r="L46">
        <v>0.27378999999999998</v>
      </c>
      <c r="N46">
        <v>12.1921</v>
      </c>
      <c r="P46">
        <v>11.48405</v>
      </c>
      <c r="Q46">
        <v>2.3999999999999998E-3</v>
      </c>
      <c r="R46">
        <v>29.155899999999999</v>
      </c>
      <c r="S46" s="149">
        <v>25951.497488000001</v>
      </c>
      <c r="T46" s="149">
        <v>440.42374599999999</v>
      </c>
      <c r="U46" s="149">
        <v>7006.0879139999997</v>
      </c>
      <c r="V46" s="149">
        <v>1757.266357</v>
      </c>
      <c r="W46" s="149">
        <v>0</v>
      </c>
      <c r="X46" s="149">
        <v>78252.555430000008</v>
      </c>
      <c r="Y46" s="149">
        <v>0</v>
      </c>
      <c r="Z46" s="149">
        <v>73708.078114999997</v>
      </c>
      <c r="AA46" s="149">
        <v>15.403919999999999</v>
      </c>
      <c r="AB46" s="149">
        <v>187131.31297000003</v>
      </c>
    </row>
    <row r="47" spans="1:28" x14ac:dyDescent="0.2">
      <c r="A47" s="1">
        <v>422</v>
      </c>
      <c r="B47">
        <v>423</v>
      </c>
      <c r="C47" t="s">
        <v>340</v>
      </c>
      <c r="D47" t="s">
        <v>74</v>
      </c>
      <c r="E47" t="s">
        <v>341</v>
      </c>
      <c r="F47" t="s">
        <v>15</v>
      </c>
      <c r="G47" t="s">
        <v>18</v>
      </c>
      <c r="H47" s="149">
        <v>631800</v>
      </c>
      <c r="I47">
        <v>4.0433599999999998</v>
      </c>
      <c r="J47">
        <v>6.862E-2</v>
      </c>
      <c r="K47">
        <v>1.09158</v>
      </c>
      <c r="L47">
        <v>0.27378999999999998</v>
      </c>
      <c r="N47">
        <v>12.1921</v>
      </c>
      <c r="P47">
        <v>11.48405</v>
      </c>
      <c r="Q47">
        <v>2.3999999999999998E-3</v>
      </c>
      <c r="R47">
        <v>29.155899999999999</v>
      </c>
      <c r="S47" s="149">
        <v>2554.5948479999997</v>
      </c>
      <c r="T47" s="149">
        <v>43.354115999999998</v>
      </c>
      <c r="U47" s="149">
        <v>689.66024399999992</v>
      </c>
      <c r="V47" s="149">
        <v>172.98052199999998</v>
      </c>
      <c r="W47" s="149">
        <v>0</v>
      </c>
      <c r="X47" s="149">
        <v>7702.9687799999992</v>
      </c>
      <c r="Y47" s="149">
        <v>0</v>
      </c>
      <c r="Z47" s="149">
        <v>7255.6227899999994</v>
      </c>
      <c r="AA47" s="149">
        <v>1.5163199999999997</v>
      </c>
      <c r="AB47" s="149">
        <v>18420.697619999995</v>
      </c>
    </row>
    <row r="48" spans="1:28" x14ac:dyDescent="0.2">
      <c r="A48" s="1" t="s">
        <v>369</v>
      </c>
      <c r="B48">
        <v>436</v>
      </c>
      <c r="C48" t="s">
        <v>357</v>
      </c>
      <c r="D48" t="s">
        <v>74</v>
      </c>
      <c r="E48" t="s">
        <v>363</v>
      </c>
      <c r="F48" t="s">
        <v>15</v>
      </c>
      <c r="G48" t="s">
        <v>18</v>
      </c>
      <c r="H48" s="149">
        <v>7540157</v>
      </c>
      <c r="I48">
        <v>4.0433599999999998</v>
      </c>
      <c r="J48">
        <v>6.862E-2</v>
      </c>
      <c r="K48">
        <v>1.09158</v>
      </c>
      <c r="L48">
        <v>0.27378999999999998</v>
      </c>
      <c r="N48">
        <v>12.1921</v>
      </c>
      <c r="P48">
        <v>11.48405</v>
      </c>
      <c r="Q48">
        <v>2.3999999999999998E-3</v>
      </c>
      <c r="R48">
        <v>29.155899999999999</v>
      </c>
      <c r="S48" s="149">
        <v>30487.569207519999</v>
      </c>
      <c r="T48" s="149">
        <v>517.40557334000005</v>
      </c>
      <c r="U48" s="149">
        <v>8230.6845780599997</v>
      </c>
      <c r="V48" s="149">
        <v>2064.4195850299998</v>
      </c>
      <c r="W48" s="149">
        <v>0</v>
      </c>
      <c r="X48" s="149">
        <v>91930.348159700006</v>
      </c>
      <c r="Y48" s="149">
        <v>0</v>
      </c>
      <c r="Z48" s="149">
        <v>86591.539995850006</v>
      </c>
      <c r="AA48" s="149">
        <v>18.096376799999998</v>
      </c>
      <c r="AB48" s="149">
        <v>219840.06347630001</v>
      </c>
    </row>
    <row r="49" spans="1:28" x14ac:dyDescent="0.2">
      <c r="A49" s="1">
        <v>291</v>
      </c>
      <c r="B49">
        <v>292</v>
      </c>
      <c r="C49" t="s">
        <v>249</v>
      </c>
      <c r="D49" t="s">
        <v>88</v>
      </c>
      <c r="E49" t="s">
        <v>203</v>
      </c>
      <c r="F49" t="s">
        <v>15</v>
      </c>
      <c r="G49" t="s">
        <v>18</v>
      </c>
      <c r="H49" s="149">
        <v>0</v>
      </c>
      <c r="I49">
        <v>4.0433599999999998</v>
      </c>
      <c r="J49">
        <v>6.862E-2</v>
      </c>
      <c r="K49">
        <v>1.09158</v>
      </c>
      <c r="L49">
        <v>0.27378999999999998</v>
      </c>
      <c r="N49">
        <v>3.0037500000000001</v>
      </c>
      <c r="P49">
        <v>11.48405</v>
      </c>
      <c r="Q49">
        <v>2.3999999999999998E-3</v>
      </c>
      <c r="R49">
        <v>19.967550000000003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</row>
    <row r="50" spans="1:28" x14ac:dyDescent="0.2">
      <c r="A50" s="1">
        <v>372</v>
      </c>
      <c r="B50">
        <v>373</v>
      </c>
      <c r="C50" t="s">
        <v>291</v>
      </c>
      <c r="D50" t="s">
        <v>74</v>
      </c>
      <c r="E50" t="s">
        <v>293</v>
      </c>
      <c r="F50" t="s">
        <v>15</v>
      </c>
      <c r="G50" t="s">
        <v>18</v>
      </c>
      <c r="H50" s="149">
        <v>5758365</v>
      </c>
      <c r="I50">
        <v>4.0433599999999998</v>
      </c>
      <c r="J50">
        <v>6.862E-2</v>
      </c>
      <c r="K50">
        <v>1.09158</v>
      </c>
      <c r="L50">
        <v>0.27378999999999998</v>
      </c>
      <c r="N50">
        <v>12.1921</v>
      </c>
      <c r="P50">
        <v>11.48405</v>
      </c>
      <c r="Q50">
        <v>2.3999999999999998E-3</v>
      </c>
      <c r="R50">
        <v>29.155899999999999</v>
      </c>
      <c r="S50" s="149">
        <v>23283.142706399998</v>
      </c>
      <c r="T50" s="149">
        <v>395.13900630000001</v>
      </c>
      <c r="U50" s="149">
        <v>6285.7160666999998</v>
      </c>
      <c r="V50" s="149">
        <v>1576.5827533499998</v>
      </c>
      <c r="W50" s="149">
        <v>0</v>
      </c>
      <c r="X50" s="149">
        <v>70206.561916499995</v>
      </c>
      <c r="Y50" s="149">
        <v>0</v>
      </c>
      <c r="Z50" s="149">
        <v>66129.351578250004</v>
      </c>
      <c r="AA50" s="149">
        <v>13.820075999999998</v>
      </c>
      <c r="AB50" s="149">
        <v>167890.31410349999</v>
      </c>
    </row>
    <row r="51" spans="1:28" x14ac:dyDescent="0.2">
      <c r="A51" s="1">
        <v>380</v>
      </c>
      <c r="B51">
        <v>381</v>
      </c>
      <c r="C51" t="s">
        <v>297</v>
      </c>
      <c r="D51" t="s">
        <v>74</v>
      </c>
      <c r="E51" t="s">
        <v>294</v>
      </c>
      <c r="F51" t="s">
        <v>15</v>
      </c>
      <c r="G51" t="s">
        <v>18</v>
      </c>
      <c r="H51" s="149">
        <v>26385466</v>
      </c>
      <c r="I51">
        <v>4.0433599999999998</v>
      </c>
      <c r="J51">
        <v>6.862E-2</v>
      </c>
      <c r="K51">
        <v>1.09158</v>
      </c>
      <c r="L51">
        <v>0.27378999999999998</v>
      </c>
      <c r="N51">
        <v>12.1921</v>
      </c>
      <c r="P51">
        <v>11.48405</v>
      </c>
      <c r="Q51">
        <v>2.3999999999999998E-3</v>
      </c>
      <c r="R51">
        <v>29.155899999999999</v>
      </c>
      <c r="S51" s="149">
        <v>106685.93780576</v>
      </c>
      <c r="T51" s="149">
        <v>1810.5706769200001</v>
      </c>
      <c r="U51" s="149">
        <v>28801.846976280001</v>
      </c>
      <c r="V51" s="149">
        <v>7224.0767361399994</v>
      </c>
      <c r="W51" s="149">
        <v>0</v>
      </c>
      <c r="X51" s="149">
        <v>321694.24001860002</v>
      </c>
      <c r="Y51" s="149">
        <v>0</v>
      </c>
      <c r="Z51" s="149">
        <v>303012.0108173</v>
      </c>
      <c r="AA51" s="149">
        <v>63.325118399999994</v>
      </c>
      <c r="AB51" s="149">
        <v>769292.0081494</v>
      </c>
    </row>
    <row r="52" spans="1:28" x14ac:dyDescent="0.2">
      <c r="A52" s="1">
        <v>416</v>
      </c>
      <c r="B52">
        <v>417</v>
      </c>
      <c r="C52" t="s">
        <v>330</v>
      </c>
      <c r="D52" t="s">
        <v>74</v>
      </c>
      <c r="E52" t="s">
        <v>331</v>
      </c>
      <c r="F52" t="s">
        <v>15</v>
      </c>
      <c r="G52" t="s">
        <v>18</v>
      </c>
      <c r="H52" s="149">
        <v>9525200</v>
      </c>
      <c r="I52">
        <v>4.0433599999999998</v>
      </c>
      <c r="J52">
        <v>6.862E-2</v>
      </c>
      <c r="K52">
        <v>1.09158</v>
      </c>
      <c r="L52">
        <v>0.27378999999999998</v>
      </c>
      <c r="N52">
        <v>12.1921</v>
      </c>
      <c r="P52">
        <v>11.48405</v>
      </c>
      <c r="Q52">
        <v>2.3999999999999998E-3</v>
      </c>
      <c r="R52">
        <v>29.155899999999999</v>
      </c>
      <c r="S52" s="149">
        <v>38513.812672</v>
      </c>
      <c r="T52" s="149">
        <v>653.61922400000003</v>
      </c>
      <c r="U52" s="149">
        <v>10397.517816000001</v>
      </c>
      <c r="V52" s="149">
        <v>2607.9045080000001</v>
      </c>
      <c r="W52" s="149">
        <v>0</v>
      </c>
      <c r="X52" s="149">
        <v>116132.19092000001</v>
      </c>
      <c r="Y52" s="149">
        <v>0</v>
      </c>
      <c r="Z52" s="149">
        <v>109387.87306000001</v>
      </c>
      <c r="AA52" s="149">
        <v>22.860479999999999</v>
      </c>
      <c r="AB52" s="149">
        <v>277715.77867999999</v>
      </c>
    </row>
    <row r="53" spans="1:28" x14ac:dyDescent="0.2">
      <c r="A53" s="1" t="s">
        <v>411</v>
      </c>
      <c r="B53">
        <v>459</v>
      </c>
      <c r="C53" t="s">
        <v>404</v>
      </c>
      <c r="D53" t="s">
        <v>74</v>
      </c>
      <c r="E53" t="s">
        <v>397</v>
      </c>
      <c r="F53" t="s">
        <v>15</v>
      </c>
      <c r="G53" t="s">
        <v>18</v>
      </c>
      <c r="H53" s="149">
        <v>1123276</v>
      </c>
      <c r="I53">
        <v>4.0433599999999998</v>
      </c>
      <c r="J53">
        <v>6.862E-2</v>
      </c>
      <c r="K53">
        <v>1.09158</v>
      </c>
      <c r="L53">
        <v>0.27378999999999998</v>
      </c>
      <c r="N53">
        <v>12.1921</v>
      </c>
      <c r="P53">
        <v>11.48405</v>
      </c>
      <c r="Q53">
        <v>2.3999999999999998E-3</v>
      </c>
      <c r="R53">
        <v>29.155899999999999</v>
      </c>
      <c r="S53" s="149">
        <v>4541.80924736</v>
      </c>
      <c r="T53" s="149">
        <v>77.079199119999998</v>
      </c>
      <c r="U53" s="149">
        <v>1226.1456160800001</v>
      </c>
      <c r="V53" s="149">
        <v>307.54173603999999</v>
      </c>
      <c r="W53" s="149">
        <v>0</v>
      </c>
      <c r="X53" s="149">
        <v>13695.093319600001</v>
      </c>
      <c r="Y53" s="149">
        <v>0</v>
      </c>
      <c r="Z53" s="149">
        <v>12899.7577478</v>
      </c>
      <c r="AA53" s="149">
        <v>2.6958623999999998</v>
      </c>
      <c r="AB53" s="149">
        <v>32750.122728400002</v>
      </c>
    </row>
    <row r="54" spans="1:28" x14ac:dyDescent="0.2">
      <c r="A54" s="1">
        <v>481</v>
      </c>
      <c r="B54">
        <v>482</v>
      </c>
      <c r="C54" t="s">
        <v>432</v>
      </c>
      <c r="D54" t="s">
        <v>74</v>
      </c>
      <c r="E54" t="s">
        <v>433</v>
      </c>
      <c r="F54" t="s">
        <v>15</v>
      </c>
      <c r="G54" t="s">
        <v>18</v>
      </c>
      <c r="H54" s="149">
        <v>3808035</v>
      </c>
      <c r="I54">
        <v>4.0433599999999998</v>
      </c>
      <c r="J54">
        <v>6.862E-2</v>
      </c>
      <c r="K54">
        <v>1.09158</v>
      </c>
      <c r="L54">
        <v>0.27378999999999998</v>
      </c>
      <c r="N54">
        <v>12.1921</v>
      </c>
      <c r="P54">
        <v>11.48405</v>
      </c>
      <c r="Q54">
        <v>2.3999999999999998E-3</v>
      </c>
      <c r="R54">
        <v>29.155899999999999</v>
      </c>
      <c r="S54" s="149">
        <v>15397.256397599998</v>
      </c>
      <c r="T54" s="149">
        <v>261.3073617</v>
      </c>
      <c r="U54" s="149">
        <v>4156.7748452999995</v>
      </c>
      <c r="V54" s="149">
        <v>1042.6019026499998</v>
      </c>
      <c r="W54" s="149">
        <v>0</v>
      </c>
      <c r="X54" s="149">
        <v>46427.943523499998</v>
      </c>
      <c r="Y54" s="149">
        <v>0</v>
      </c>
      <c r="Z54" s="149">
        <v>43731.664341749994</v>
      </c>
      <c r="AA54" s="149">
        <v>9.1392839999999982</v>
      </c>
      <c r="AB54" s="149">
        <v>111026.6876565</v>
      </c>
    </row>
    <row r="55" spans="1:28" x14ac:dyDescent="0.2">
      <c r="A55" s="1">
        <v>483</v>
      </c>
      <c r="B55">
        <v>484</v>
      </c>
      <c r="C55" t="s">
        <v>434</v>
      </c>
      <c r="D55" t="s">
        <v>74</v>
      </c>
      <c r="E55" t="s">
        <v>435</v>
      </c>
      <c r="F55" t="s">
        <v>15</v>
      </c>
      <c r="G55" t="s">
        <v>18</v>
      </c>
      <c r="H55" s="149">
        <v>9400</v>
      </c>
      <c r="I55">
        <v>4.0433599999999998</v>
      </c>
      <c r="J55">
        <v>6.862E-2</v>
      </c>
      <c r="K55">
        <v>1.09158</v>
      </c>
      <c r="L55">
        <v>0.27378999999999998</v>
      </c>
      <c r="N55">
        <v>12.1921</v>
      </c>
      <c r="P55">
        <v>11.48405</v>
      </c>
      <c r="Q55">
        <v>2.3999999999999998E-3</v>
      </c>
      <c r="R55">
        <v>29.155899999999999</v>
      </c>
      <c r="S55" s="149">
        <v>38.007584000000001</v>
      </c>
      <c r="T55" s="149">
        <v>0.64502800000000005</v>
      </c>
      <c r="U55" s="149">
        <v>10.260852</v>
      </c>
      <c r="V55" s="149">
        <v>2.573626</v>
      </c>
      <c r="W55" s="149">
        <v>0</v>
      </c>
      <c r="X55" s="149">
        <v>114.60574</v>
      </c>
      <c r="Y55" s="149">
        <v>0</v>
      </c>
      <c r="Z55" s="149">
        <v>107.95007</v>
      </c>
      <c r="AA55" s="149">
        <v>2.256E-2</v>
      </c>
      <c r="AB55" s="149">
        <v>274.06545999999997</v>
      </c>
    </row>
    <row r="56" spans="1:28" x14ac:dyDescent="0.2">
      <c r="A56" s="1">
        <v>195</v>
      </c>
      <c r="B56">
        <v>196</v>
      </c>
      <c r="C56" t="s">
        <v>126</v>
      </c>
      <c r="D56" t="s">
        <v>76</v>
      </c>
      <c r="E56" t="s">
        <v>60</v>
      </c>
      <c r="F56" t="s">
        <v>18</v>
      </c>
      <c r="G56" t="s">
        <v>18</v>
      </c>
      <c r="H56" s="149">
        <v>0</v>
      </c>
      <c r="I56">
        <v>4.0433599999999998</v>
      </c>
      <c r="J56">
        <v>6.862E-2</v>
      </c>
      <c r="K56">
        <v>1.09158</v>
      </c>
      <c r="M56">
        <v>0.23571</v>
      </c>
      <c r="N56">
        <v>13.154590000000001</v>
      </c>
      <c r="P56">
        <v>11.48405</v>
      </c>
      <c r="Q56">
        <v>2.3999999999999998E-3</v>
      </c>
      <c r="R56">
        <v>30.080310000000001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</row>
    <row r="57" spans="1:28" x14ac:dyDescent="0.2">
      <c r="A57" s="1">
        <v>239</v>
      </c>
      <c r="B57">
        <v>240</v>
      </c>
      <c r="C57" t="s">
        <v>169</v>
      </c>
      <c r="D57" t="s">
        <v>76</v>
      </c>
      <c r="E57" t="s">
        <v>156</v>
      </c>
      <c r="F57" t="s">
        <v>18</v>
      </c>
      <c r="G57" t="s">
        <v>18</v>
      </c>
      <c r="H57" s="149">
        <v>4953</v>
      </c>
      <c r="I57">
        <v>4.0433599999999998</v>
      </c>
      <c r="J57">
        <v>6.862E-2</v>
      </c>
      <c r="K57">
        <v>1.09158</v>
      </c>
      <c r="M57">
        <v>0.23571</v>
      </c>
      <c r="N57">
        <v>13.154590000000001</v>
      </c>
      <c r="P57">
        <v>11.48405</v>
      </c>
      <c r="Q57">
        <v>2.3999999999999998E-3</v>
      </c>
      <c r="R57">
        <v>30.080310000000001</v>
      </c>
      <c r="S57" s="149">
        <v>20.026762080000001</v>
      </c>
      <c r="T57" s="149">
        <v>0.33987486</v>
      </c>
      <c r="U57" s="149">
        <v>5.4065957400000002</v>
      </c>
      <c r="V57" s="149">
        <v>0</v>
      </c>
      <c r="W57" s="149">
        <v>1.1674716300000001</v>
      </c>
      <c r="X57" s="149">
        <v>65.154684270000004</v>
      </c>
      <c r="Y57" s="149">
        <v>0</v>
      </c>
      <c r="Z57" s="149">
        <v>56.880499650000004</v>
      </c>
      <c r="AA57" s="149">
        <v>1.1887199999999999E-2</v>
      </c>
      <c r="AB57" s="149">
        <v>148.98777543</v>
      </c>
    </row>
    <row r="58" spans="1:28" x14ac:dyDescent="0.2">
      <c r="A58" s="1">
        <v>208</v>
      </c>
      <c r="B58">
        <v>209</v>
      </c>
      <c r="C58" t="s">
        <v>130</v>
      </c>
      <c r="D58" t="s">
        <v>76</v>
      </c>
      <c r="E58" t="s">
        <v>70</v>
      </c>
      <c r="F58" t="s">
        <v>18</v>
      </c>
      <c r="G58" t="s">
        <v>18</v>
      </c>
      <c r="H58" s="149">
        <v>0</v>
      </c>
      <c r="I58">
        <v>4.0433599999999998</v>
      </c>
      <c r="J58">
        <v>6.862E-2</v>
      </c>
      <c r="K58">
        <v>1.09158</v>
      </c>
      <c r="M58">
        <v>0.23571</v>
      </c>
      <c r="N58">
        <v>13.154590000000001</v>
      </c>
      <c r="P58">
        <v>11.48405</v>
      </c>
      <c r="Q58">
        <v>2.3999999999999998E-3</v>
      </c>
      <c r="R58">
        <v>30.080310000000001</v>
      </c>
      <c r="S58" s="149">
        <v>0</v>
      </c>
      <c r="T58" s="149">
        <v>0</v>
      </c>
      <c r="U58" s="149">
        <v>0</v>
      </c>
      <c r="V58" s="149">
        <v>0</v>
      </c>
      <c r="W58" s="149">
        <v>0</v>
      </c>
      <c r="X58" s="149">
        <v>0</v>
      </c>
      <c r="Y58" s="149">
        <v>0</v>
      </c>
      <c r="Z58" s="149">
        <v>0</v>
      </c>
      <c r="AA58" s="149">
        <v>0</v>
      </c>
      <c r="AB58" s="149">
        <v>0</v>
      </c>
    </row>
    <row r="59" spans="1:28" x14ac:dyDescent="0.2">
      <c r="A59" s="1">
        <v>210</v>
      </c>
      <c r="B59">
        <v>211</v>
      </c>
      <c r="C59" t="s">
        <v>131</v>
      </c>
      <c r="D59" t="s">
        <v>91</v>
      </c>
      <c r="E59" t="s">
        <v>71</v>
      </c>
      <c r="F59" t="s">
        <v>18</v>
      </c>
      <c r="G59" t="s">
        <v>18</v>
      </c>
      <c r="H59" s="149">
        <v>0</v>
      </c>
      <c r="I59">
        <v>4.0433599999999998</v>
      </c>
      <c r="J59">
        <v>6.862E-2</v>
      </c>
      <c r="K59">
        <v>1.09158</v>
      </c>
      <c r="M59">
        <v>0.23571</v>
      </c>
      <c r="N59">
        <v>3.0037500000000001</v>
      </c>
      <c r="P59">
        <v>11.48405</v>
      </c>
      <c r="Q59">
        <v>2.3999999999999998E-3</v>
      </c>
      <c r="R59">
        <v>19.929470000000002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49">
        <v>0</v>
      </c>
      <c r="Y59" s="149">
        <v>0</v>
      </c>
      <c r="Z59" s="149">
        <v>0</v>
      </c>
      <c r="AA59" s="149">
        <v>0</v>
      </c>
      <c r="AB59" s="149">
        <v>0</v>
      </c>
    </row>
    <row r="60" spans="1:28" x14ac:dyDescent="0.2">
      <c r="A60" s="1">
        <v>230</v>
      </c>
      <c r="B60">
        <v>231</v>
      </c>
      <c r="C60" t="s">
        <v>142</v>
      </c>
      <c r="D60" t="s">
        <v>76</v>
      </c>
      <c r="E60" t="s">
        <v>157</v>
      </c>
      <c r="F60" t="s">
        <v>18</v>
      </c>
      <c r="G60" t="s">
        <v>18</v>
      </c>
      <c r="H60" s="149">
        <v>0</v>
      </c>
      <c r="I60">
        <v>4.0433599999999998</v>
      </c>
      <c r="J60">
        <v>6.862E-2</v>
      </c>
      <c r="K60">
        <v>1.09158</v>
      </c>
      <c r="M60">
        <v>0.23571</v>
      </c>
      <c r="N60">
        <v>13.154590000000001</v>
      </c>
      <c r="P60">
        <v>11.48405</v>
      </c>
      <c r="Q60">
        <v>2.3999999999999998E-3</v>
      </c>
      <c r="R60">
        <v>30.080310000000001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9">
        <v>0</v>
      </c>
      <c r="AA60" s="149">
        <v>0</v>
      </c>
      <c r="AB60" s="149">
        <v>0</v>
      </c>
    </row>
    <row r="61" spans="1:28" x14ac:dyDescent="0.2">
      <c r="A61" s="1">
        <v>325</v>
      </c>
      <c r="B61">
        <v>326</v>
      </c>
      <c r="C61" t="s">
        <v>250</v>
      </c>
      <c r="D61" t="s">
        <v>91</v>
      </c>
      <c r="E61" t="s">
        <v>255</v>
      </c>
      <c r="F61" t="s">
        <v>18</v>
      </c>
      <c r="G61" t="s">
        <v>18</v>
      </c>
      <c r="H61" s="149">
        <v>0</v>
      </c>
      <c r="I61">
        <v>4.0433599999999998</v>
      </c>
      <c r="J61">
        <v>6.862E-2</v>
      </c>
      <c r="K61">
        <v>1.09158</v>
      </c>
      <c r="M61">
        <v>0.23571</v>
      </c>
      <c r="N61">
        <v>3.0037500000000001</v>
      </c>
      <c r="P61">
        <v>11.48405</v>
      </c>
      <c r="Q61">
        <v>2.3999999999999998E-3</v>
      </c>
      <c r="R61">
        <v>19.929470000000002</v>
      </c>
      <c r="S61" s="149">
        <v>0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9">
        <v>0</v>
      </c>
      <c r="AA61" s="149">
        <v>0</v>
      </c>
      <c r="AB61" s="149">
        <v>0</v>
      </c>
    </row>
    <row r="62" spans="1:28" x14ac:dyDescent="0.2">
      <c r="A62" s="1">
        <v>345</v>
      </c>
      <c r="B62">
        <v>346</v>
      </c>
      <c r="C62" t="s">
        <v>264</v>
      </c>
      <c r="D62" t="s">
        <v>76</v>
      </c>
      <c r="E62" t="s">
        <v>270</v>
      </c>
      <c r="F62" t="s">
        <v>18</v>
      </c>
      <c r="G62" t="s">
        <v>18</v>
      </c>
      <c r="H62" s="149">
        <v>0</v>
      </c>
      <c r="I62">
        <v>4.0433599999999998</v>
      </c>
      <c r="J62">
        <v>6.862E-2</v>
      </c>
      <c r="K62">
        <v>1.09158</v>
      </c>
      <c r="M62">
        <v>0.23571</v>
      </c>
      <c r="N62">
        <v>13.154590000000001</v>
      </c>
      <c r="P62">
        <v>11.48405</v>
      </c>
      <c r="Q62">
        <v>2.3999999999999998E-3</v>
      </c>
      <c r="R62">
        <v>30.080310000000001</v>
      </c>
      <c r="S62" s="149">
        <v>0</v>
      </c>
      <c r="T62" s="149">
        <v>0</v>
      </c>
      <c r="U62" s="149">
        <v>0</v>
      </c>
      <c r="V62" s="149">
        <v>0</v>
      </c>
      <c r="W62" s="149">
        <v>0</v>
      </c>
      <c r="X62" s="149">
        <v>0</v>
      </c>
      <c r="Y62" s="149">
        <v>0</v>
      </c>
      <c r="Z62" s="149">
        <v>0</v>
      </c>
      <c r="AA62" s="149">
        <v>0</v>
      </c>
      <c r="AB62" s="149">
        <v>0</v>
      </c>
    </row>
    <row r="63" spans="1:28" x14ac:dyDescent="0.2">
      <c r="A63" s="1">
        <v>347</v>
      </c>
      <c r="B63">
        <v>348</v>
      </c>
      <c r="C63" t="s">
        <v>265</v>
      </c>
      <c r="D63" t="s">
        <v>91</v>
      </c>
      <c r="E63" t="s">
        <v>271</v>
      </c>
      <c r="F63" t="s">
        <v>18</v>
      </c>
      <c r="G63" t="s">
        <v>18</v>
      </c>
      <c r="H63" s="149">
        <v>0</v>
      </c>
      <c r="I63">
        <v>4.0433599999999998</v>
      </c>
      <c r="J63">
        <v>6.862E-2</v>
      </c>
      <c r="K63">
        <v>1.09158</v>
      </c>
      <c r="M63">
        <v>0.23571</v>
      </c>
      <c r="N63">
        <v>3.0037500000000001</v>
      </c>
      <c r="P63">
        <v>11.48405</v>
      </c>
      <c r="Q63">
        <v>2.3999999999999998E-3</v>
      </c>
      <c r="R63">
        <v>19.929470000000002</v>
      </c>
      <c r="S63" s="149">
        <v>0</v>
      </c>
      <c r="T63" s="149">
        <v>0</v>
      </c>
      <c r="U63" s="149">
        <v>0</v>
      </c>
      <c r="V63" s="149">
        <v>0</v>
      </c>
      <c r="W63" s="149">
        <v>0</v>
      </c>
      <c r="X63" s="149">
        <v>0</v>
      </c>
      <c r="Y63" s="149">
        <v>0</v>
      </c>
      <c r="Z63" s="149">
        <v>0</v>
      </c>
      <c r="AA63" s="149">
        <v>0</v>
      </c>
      <c r="AB63" s="149">
        <v>0</v>
      </c>
    </row>
    <row r="64" spans="1:28" x14ac:dyDescent="0.2">
      <c r="A64" s="1">
        <v>234</v>
      </c>
      <c r="B64">
        <v>235</v>
      </c>
      <c r="C64" t="s">
        <v>143</v>
      </c>
      <c r="D64" t="s">
        <v>76</v>
      </c>
      <c r="E64" t="s">
        <v>158</v>
      </c>
      <c r="F64" t="s">
        <v>18</v>
      </c>
      <c r="G64" t="s">
        <v>18</v>
      </c>
      <c r="H64" s="149">
        <v>6645443</v>
      </c>
      <c r="I64">
        <v>4.0433599999999998</v>
      </c>
      <c r="J64">
        <v>6.862E-2</v>
      </c>
      <c r="K64">
        <v>1.09158</v>
      </c>
      <c r="M64">
        <v>0.23571</v>
      </c>
      <c r="N64">
        <v>13.154590000000001</v>
      </c>
      <c r="P64">
        <v>11.48405</v>
      </c>
      <c r="Q64">
        <v>2.3999999999999998E-3</v>
      </c>
      <c r="R64">
        <v>30.080310000000001</v>
      </c>
      <c r="S64" s="149">
        <v>26869.91840848</v>
      </c>
      <c r="T64" s="149">
        <v>456.01029865999999</v>
      </c>
      <c r="U64" s="149">
        <v>7254.0326699400002</v>
      </c>
      <c r="V64" s="149">
        <v>0</v>
      </c>
      <c r="W64" s="149">
        <v>1566.3973695300001</v>
      </c>
      <c r="X64" s="149">
        <v>87418.07803337001</v>
      </c>
      <c r="Y64" s="149">
        <v>0</v>
      </c>
      <c r="Z64" s="149">
        <v>76316.599684150002</v>
      </c>
      <c r="AA64" s="149">
        <v>15.949063199999999</v>
      </c>
      <c r="AB64" s="149">
        <v>199896.98552733002</v>
      </c>
    </row>
    <row r="65" spans="1:28" x14ac:dyDescent="0.2">
      <c r="A65" s="1">
        <v>352</v>
      </c>
      <c r="B65">
        <v>353</v>
      </c>
      <c r="C65" t="s">
        <v>268</v>
      </c>
      <c r="D65" t="s">
        <v>76</v>
      </c>
      <c r="E65" t="s">
        <v>269</v>
      </c>
      <c r="F65" t="s">
        <v>18</v>
      </c>
      <c r="G65" t="s">
        <v>18</v>
      </c>
      <c r="H65" s="149">
        <v>7126646</v>
      </c>
      <c r="I65">
        <v>4.0433599999999998</v>
      </c>
      <c r="J65">
        <v>6.862E-2</v>
      </c>
      <c r="K65">
        <v>1.09158</v>
      </c>
      <c r="M65">
        <v>0.23571</v>
      </c>
      <c r="N65">
        <v>15.154590000000001</v>
      </c>
      <c r="P65">
        <v>11.48405</v>
      </c>
      <c r="Q65">
        <v>2.3999999999999998E-3</v>
      </c>
      <c r="R65">
        <v>32.080310000000004</v>
      </c>
      <c r="S65" s="149">
        <v>28815.595370559997</v>
      </c>
      <c r="T65" s="149">
        <v>489.03044851999999</v>
      </c>
      <c r="U65" s="149">
        <v>7779.3042406799996</v>
      </c>
      <c r="V65" s="149">
        <v>0</v>
      </c>
      <c r="W65" s="149">
        <v>1679.82172866</v>
      </c>
      <c r="X65" s="149">
        <v>108001.39820513999</v>
      </c>
      <c r="Y65" s="149">
        <v>0</v>
      </c>
      <c r="Z65" s="149">
        <v>81842.758996299992</v>
      </c>
      <c r="AA65" s="149">
        <v>17.103950399999999</v>
      </c>
      <c r="AB65" s="149">
        <v>228625.01294025997</v>
      </c>
    </row>
    <row r="66" spans="1:28" x14ac:dyDescent="0.2">
      <c r="A66" s="1">
        <v>354</v>
      </c>
      <c r="B66">
        <v>355</v>
      </c>
      <c r="C66" t="s">
        <v>274</v>
      </c>
      <c r="D66" t="s">
        <v>76</v>
      </c>
      <c r="E66" t="s">
        <v>275</v>
      </c>
      <c r="F66" t="s">
        <v>18</v>
      </c>
      <c r="G66" t="s">
        <v>18</v>
      </c>
      <c r="H66" s="149">
        <v>5067002</v>
      </c>
      <c r="I66">
        <v>4.0433599999999998</v>
      </c>
      <c r="J66">
        <v>6.862E-2</v>
      </c>
      <c r="K66">
        <v>1.09158</v>
      </c>
      <c r="M66">
        <v>0.23571</v>
      </c>
      <c r="N66">
        <v>13.154590000000001</v>
      </c>
      <c r="P66">
        <v>11.48405</v>
      </c>
      <c r="Q66">
        <v>2.3999999999999998E-3</v>
      </c>
      <c r="R66">
        <v>30.080310000000001</v>
      </c>
      <c r="S66" s="149">
        <v>20487.71320672</v>
      </c>
      <c r="T66" s="149">
        <v>347.69767724000002</v>
      </c>
      <c r="U66" s="149">
        <v>5531.0380431600006</v>
      </c>
      <c r="V66" s="149">
        <v>0</v>
      </c>
      <c r="W66" s="149">
        <v>1194.3430414200002</v>
      </c>
      <c r="X66" s="149">
        <v>66654.333839180006</v>
      </c>
      <c r="Y66" s="149">
        <v>0</v>
      </c>
      <c r="Z66" s="149">
        <v>58189.704318100004</v>
      </c>
      <c r="AA66" s="149">
        <v>12.160804799999999</v>
      </c>
      <c r="AB66" s="149">
        <v>152416.99093062</v>
      </c>
    </row>
    <row r="67" spans="1:28" x14ac:dyDescent="0.2">
      <c r="A67" s="1">
        <v>356</v>
      </c>
      <c r="B67">
        <v>357</v>
      </c>
      <c r="C67" t="s">
        <v>276</v>
      </c>
      <c r="D67" t="s">
        <v>76</v>
      </c>
      <c r="E67" t="s">
        <v>277</v>
      </c>
      <c r="F67" t="s">
        <v>18</v>
      </c>
      <c r="G67" t="s">
        <v>18</v>
      </c>
      <c r="H67" s="149">
        <v>6085103</v>
      </c>
      <c r="I67">
        <v>4.0433599999999998</v>
      </c>
      <c r="J67">
        <v>6.862E-2</v>
      </c>
      <c r="K67">
        <v>1.09158</v>
      </c>
      <c r="M67">
        <v>0.23571</v>
      </c>
      <c r="N67">
        <v>15.154590000000001</v>
      </c>
      <c r="P67">
        <v>11.48405</v>
      </c>
      <c r="Q67">
        <v>2.3999999999999998E-3</v>
      </c>
      <c r="R67">
        <v>32.080310000000004</v>
      </c>
      <c r="S67" s="149">
        <v>24604.262066079998</v>
      </c>
      <c r="T67" s="149">
        <v>417.55976786000002</v>
      </c>
      <c r="U67" s="149">
        <v>6642.3767327400001</v>
      </c>
      <c r="V67" s="149">
        <v>0</v>
      </c>
      <c r="W67" s="149">
        <v>1434.31962813</v>
      </c>
      <c r="X67" s="149">
        <v>92217.241072770004</v>
      </c>
      <c r="Y67" s="149">
        <v>0</v>
      </c>
      <c r="Z67" s="149">
        <v>69881.627107149994</v>
      </c>
      <c r="AA67" s="149">
        <v>14.6042472</v>
      </c>
      <c r="AB67" s="149">
        <v>195211.99062192999</v>
      </c>
    </row>
    <row r="68" spans="1:28" x14ac:dyDescent="0.2">
      <c r="A68" s="1">
        <v>366</v>
      </c>
      <c r="B68">
        <v>367</v>
      </c>
      <c r="C68" t="s">
        <v>278</v>
      </c>
      <c r="D68" t="s">
        <v>76</v>
      </c>
      <c r="E68" t="s">
        <v>279</v>
      </c>
      <c r="F68" t="s">
        <v>18</v>
      </c>
      <c r="G68" t="s">
        <v>18</v>
      </c>
      <c r="H68" s="149">
        <v>23898125</v>
      </c>
      <c r="I68">
        <v>4.0433599999999998</v>
      </c>
      <c r="J68">
        <v>6.862E-2</v>
      </c>
      <c r="K68">
        <v>1.09158</v>
      </c>
      <c r="M68">
        <v>0.23571</v>
      </c>
      <c r="N68">
        <v>13.154590000000001</v>
      </c>
      <c r="P68">
        <v>11.48405</v>
      </c>
      <c r="Q68">
        <v>2.3999999999999998E-3</v>
      </c>
      <c r="R68">
        <v>30.080310000000001</v>
      </c>
      <c r="S68" s="149">
        <v>96628.722699999998</v>
      </c>
      <c r="T68" s="149">
        <v>1639.8893375</v>
      </c>
      <c r="U68" s="149">
        <v>26086.715287499999</v>
      </c>
      <c r="V68" s="149">
        <v>0</v>
      </c>
      <c r="W68" s="149">
        <v>5633.0270437500003</v>
      </c>
      <c r="X68" s="149">
        <v>314370.03614375001</v>
      </c>
      <c r="Y68" s="149">
        <v>0</v>
      </c>
      <c r="Z68" s="149">
        <v>274447.26240625</v>
      </c>
      <c r="AA68" s="149">
        <v>57.355499999999992</v>
      </c>
      <c r="AB68" s="149">
        <v>718863.0084187499</v>
      </c>
    </row>
    <row r="69" spans="1:28" x14ac:dyDescent="0.2">
      <c r="A69" s="1">
        <v>382</v>
      </c>
      <c r="B69">
        <v>383</v>
      </c>
      <c r="C69" t="s">
        <v>298</v>
      </c>
      <c r="D69" t="s">
        <v>76</v>
      </c>
      <c r="E69" t="s">
        <v>299</v>
      </c>
      <c r="F69" t="s">
        <v>18</v>
      </c>
      <c r="G69" t="s">
        <v>18</v>
      </c>
      <c r="H69" s="149">
        <v>1598800</v>
      </c>
      <c r="I69">
        <v>4.0433599999999998</v>
      </c>
      <c r="J69">
        <v>6.862E-2</v>
      </c>
      <c r="K69">
        <v>1.09158</v>
      </c>
      <c r="M69">
        <v>0.23571</v>
      </c>
      <c r="N69">
        <v>15.154590000000001</v>
      </c>
      <c r="P69">
        <v>11.48405</v>
      </c>
      <c r="Q69">
        <v>2.3999999999999998E-3</v>
      </c>
      <c r="R69">
        <v>32.080310000000004</v>
      </c>
      <c r="S69" s="149">
        <v>6464.5239679999995</v>
      </c>
      <c r="T69" s="149">
        <v>109.709656</v>
      </c>
      <c r="U69" s="149">
        <v>1745.218104</v>
      </c>
      <c r="V69" s="149">
        <v>0</v>
      </c>
      <c r="W69" s="149">
        <v>376.85314799999998</v>
      </c>
      <c r="X69" s="149">
        <v>24229.158491999999</v>
      </c>
      <c r="Y69" s="149">
        <v>0</v>
      </c>
      <c r="Z69" s="149">
        <v>18360.699140000001</v>
      </c>
      <c r="AA69" s="149">
        <v>3.8371199999999996</v>
      </c>
      <c r="AB69" s="149">
        <v>51289.99962799999</v>
      </c>
    </row>
    <row r="70" spans="1:28" x14ac:dyDescent="0.2">
      <c r="A70" s="1" t="s">
        <v>364</v>
      </c>
      <c r="B70">
        <v>426</v>
      </c>
      <c r="C70" t="s">
        <v>352</v>
      </c>
      <c r="D70" t="s">
        <v>370</v>
      </c>
      <c r="E70" t="s">
        <v>358</v>
      </c>
      <c r="F70" t="s">
        <v>18</v>
      </c>
      <c r="G70" t="s">
        <v>18</v>
      </c>
      <c r="H70" s="149">
        <v>0</v>
      </c>
      <c r="I70">
        <v>4.0433599999999998</v>
      </c>
      <c r="J70">
        <v>6.862E-2</v>
      </c>
      <c r="K70">
        <v>1.09158</v>
      </c>
      <c r="M70">
        <v>0.23571</v>
      </c>
      <c r="N70">
        <v>15.154590000000001</v>
      </c>
      <c r="P70">
        <v>11.48405</v>
      </c>
      <c r="Q70">
        <v>2.3999999999999998E-3</v>
      </c>
      <c r="R70">
        <v>32.080310000000004</v>
      </c>
      <c r="S70" s="149">
        <v>0</v>
      </c>
      <c r="T70" s="149">
        <v>0</v>
      </c>
      <c r="U70" s="149">
        <v>0</v>
      </c>
      <c r="V70" s="149">
        <v>0</v>
      </c>
      <c r="W70" s="149">
        <v>0</v>
      </c>
      <c r="X70" s="149">
        <v>0</v>
      </c>
      <c r="Y70" s="149">
        <v>0</v>
      </c>
      <c r="Z70" s="149">
        <v>0</v>
      </c>
      <c r="AA70" s="149">
        <v>0</v>
      </c>
      <c r="AB70" s="149">
        <v>0</v>
      </c>
    </row>
    <row r="71" spans="1:28" x14ac:dyDescent="0.2">
      <c r="A71" s="1">
        <v>249</v>
      </c>
      <c r="B71">
        <v>250</v>
      </c>
      <c r="C71" t="s">
        <v>177</v>
      </c>
      <c r="D71" t="s">
        <v>76</v>
      </c>
      <c r="E71" t="s">
        <v>178</v>
      </c>
      <c r="F71" t="s">
        <v>18</v>
      </c>
      <c r="G71" t="s">
        <v>18</v>
      </c>
      <c r="H71" s="149">
        <v>9099840</v>
      </c>
      <c r="I71">
        <v>4.0433599999999998</v>
      </c>
      <c r="J71">
        <v>6.862E-2</v>
      </c>
      <c r="K71">
        <v>1.09158</v>
      </c>
      <c r="M71">
        <v>0.23571</v>
      </c>
      <c r="N71">
        <v>13.154590000000001</v>
      </c>
      <c r="P71">
        <v>11.48405</v>
      </c>
      <c r="Q71">
        <v>2.3999999999999998E-3</v>
      </c>
      <c r="R71">
        <v>30.080310000000001</v>
      </c>
      <c r="S71" s="149">
        <v>36793.929062399999</v>
      </c>
      <c r="T71" s="149">
        <v>624.43102080000006</v>
      </c>
      <c r="U71" s="149">
        <v>9933.2033472000003</v>
      </c>
      <c r="V71" s="149">
        <v>0</v>
      </c>
      <c r="W71" s="149">
        <v>2144.9232864000001</v>
      </c>
      <c r="X71" s="149">
        <v>119704.6642656</v>
      </c>
      <c r="Y71" s="149">
        <v>0</v>
      </c>
      <c r="Z71" s="149">
        <v>104503.017552</v>
      </c>
      <c r="AA71" s="149">
        <v>21.839615999999999</v>
      </c>
      <c r="AB71" s="149">
        <v>273726.00815040001</v>
      </c>
    </row>
    <row r="72" spans="1:28" x14ac:dyDescent="0.2">
      <c r="A72" s="1">
        <v>251</v>
      </c>
      <c r="B72">
        <v>252</v>
      </c>
      <c r="C72" t="s">
        <v>175</v>
      </c>
      <c r="D72" t="s">
        <v>76</v>
      </c>
      <c r="E72" t="s">
        <v>179</v>
      </c>
      <c r="F72" t="s">
        <v>18</v>
      </c>
      <c r="G72" t="s">
        <v>18</v>
      </c>
      <c r="H72" s="149">
        <v>0</v>
      </c>
      <c r="I72">
        <v>4.0433599999999998</v>
      </c>
      <c r="J72">
        <v>6.862E-2</v>
      </c>
      <c r="K72">
        <v>1.09158</v>
      </c>
      <c r="M72">
        <v>0.23571</v>
      </c>
      <c r="N72">
        <v>3.0037500000000001</v>
      </c>
      <c r="P72">
        <v>11.48405</v>
      </c>
      <c r="Q72">
        <v>2.3999999999999998E-3</v>
      </c>
      <c r="R72">
        <v>19.929470000000002</v>
      </c>
      <c r="S72" s="149">
        <v>0</v>
      </c>
      <c r="T72" s="149">
        <v>0</v>
      </c>
      <c r="U72" s="149">
        <v>0</v>
      </c>
      <c r="V72" s="149">
        <v>0</v>
      </c>
      <c r="W72" s="149">
        <v>0</v>
      </c>
      <c r="X72" s="149">
        <v>0</v>
      </c>
      <c r="Y72" s="149">
        <v>0</v>
      </c>
      <c r="Z72" s="149">
        <v>0</v>
      </c>
      <c r="AA72" s="149">
        <v>0</v>
      </c>
      <c r="AB72" s="149">
        <v>0</v>
      </c>
    </row>
    <row r="73" spans="1:28" x14ac:dyDescent="0.2">
      <c r="A73" s="1">
        <v>321</v>
      </c>
      <c r="B73">
        <v>322</v>
      </c>
      <c r="C73" t="s">
        <v>243</v>
      </c>
      <c r="D73" t="s">
        <v>76</v>
      </c>
      <c r="E73" t="s">
        <v>247</v>
      </c>
      <c r="F73" t="s">
        <v>18</v>
      </c>
      <c r="G73" t="s">
        <v>18</v>
      </c>
      <c r="I73">
        <v>4.0433599999999998</v>
      </c>
      <c r="J73">
        <v>6.862E-2</v>
      </c>
      <c r="K73">
        <v>1.09158</v>
      </c>
      <c r="M73">
        <v>0.23571</v>
      </c>
      <c r="N73">
        <v>13.154590000000001</v>
      </c>
      <c r="P73">
        <v>11.48405</v>
      </c>
      <c r="Q73">
        <v>2.3999999999999998E-3</v>
      </c>
      <c r="R73">
        <v>30.080310000000001</v>
      </c>
      <c r="S73" s="149">
        <v>0</v>
      </c>
      <c r="T73" s="149">
        <v>0</v>
      </c>
      <c r="U73" s="149">
        <v>0</v>
      </c>
      <c r="V73" s="149">
        <v>0</v>
      </c>
      <c r="W73" s="149">
        <v>0</v>
      </c>
      <c r="X73" s="149">
        <v>0</v>
      </c>
      <c r="Y73" s="149">
        <v>0</v>
      </c>
      <c r="Z73" s="149">
        <v>0</v>
      </c>
      <c r="AA73" s="149">
        <v>0</v>
      </c>
      <c r="AB73" s="149">
        <v>0</v>
      </c>
    </row>
    <row r="74" spans="1:28" x14ac:dyDescent="0.2">
      <c r="A74" s="1">
        <v>255</v>
      </c>
      <c r="B74">
        <v>256</v>
      </c>
      <c r="C74" t="s">
        <v>176</v>
      </c>
      <c r="D74" t="s">
        <v>76</v>
      </c>
      <c r="E74" t="s">
        <v>180</v>
      </c>
      <c r="F74" t="s">
        <v>18</v>
      </c>
      <c r="G74" t="s">
        <v>18</v>
      </c>
      <c r="H74" s="149">
        <v>0</v>
      </c>
      <c r="I74">
        <v>4.0433599999999998</v>
      </c>
      <c r="J74">
        <v>6.862E-2</v>
      </c>
      <c r="K74">
        <v>1.09158</v>
      </c>
      <c r="M74">
        <v>0.23571</v>
      </c>
      <c r="N74">
        <v>13.154590000000001</v>
      </c>
      <c r="P74">
        <v>11.48405</v>
      </c>
      <c r="Q74">
        <v>2.3999999999999998E-3</v>
      </c>
      <c r="R74">
        <v>30.080310000000001</v>
      </c>
      <c r="S74" s="149">
        <v>0</v>
      </c>
      <c r="T74" s="149">
        <v>0</v>
      </c>
      <c r="U74" s="149">
        <v>0</v>
      </c>
      <c r="V74" s="149">
        <v>0</v>
      </c>
      <c r="W74" s="149">
        <v>0</v>
      </c>
      <c r="X74" s="149">
        <v>0</v>
      </c>
      <c r="Y74" s="149">
        <v>0</v>
      </c>
      <c r="Z74" s="149">
        <v>0</v>
      </c>
      <c r="AA74" s="149">
        <v>0</v>
      </c>
      <c r="AB74" s="149">
        <v>0</v>
      </c>
    </row>
    <row r="75" spans="1:28" x14ac:dyDescent="0.2">
      <c r="A75" s="1">
        <v>279</v>
      </c>
      <c r="B75">
        <v>280</v>
      </c>
      <c r="C75" t="s">
        <v>189</v>
      </c>
      <c r="D75" t="s">
        <v>76</v>
      </c>
      <c r="E75" t="s">
        <v>201</v>
      </c>
      <c r="F75" t="s">
        <v>18</v>
      </c>
      <c r="G75" t="s">
        <v>18</v>
      </c>
      <c r="I75">
        <v>4.0433599999999998</v>
      </c>
      <c r="J75">
        <v>6.862E-2</v>
      </c>
      <c r="K75">
        <v>1.09158</v>
      </c>
      <c r="M75">
        <v>0.23571</v>
      </c>
      <c r="N75">
        <v>13.154590000000001</v>
      </c>
      <c r="P75">
        <v>11.48405</v>
      </c>
      <c r="Q75">
        <v>2.3999999999999998E-3</v>
      </c>
      <c r="R75">
        <v>30.080310000000001</v>
      </c>
      <c r="S75" s="149">
        <v>0</v>
      </c>
      <c r="T75" s="149">
        <v>0</v>
      </c>
      <c r="U75" s="149">
        <v>0</v>
      </c>
      <c r="V75" s="149">
        <v>0</v>
      </c>
      <c r="W75" s="149">
        <v>0</v>
      </c>
      <c r="X75" s="149">
        <v>0</v>
      </c>
      <c r="Y75" s="149">
        <v>0</v>
      </c>
      <c r="Z75" s="149">
        <v>0</v>
      </c>
      <c r="AA75" s="149">
        <v>0</v>
      </c>
      <c r="AB75" s="149">
        <v>0</v>
      </c>
    </row>
    <row r="76" spans="1:28" x14ac:dyDescent="0.2">
      <c r="A76" s="1">
        <v>317</v>
      </c>
      <c r="B76">
        <v>318</v>
      </c>
      <c r="C76" t="s">
        <v>241</v>
      </c>
      <c r="D76" t="s">
        <v>91</v>
      </c>
      <c r="E76" t="s">
        <v>245</v>
      </c>
      <c r="F76" t="s">
        <v>18</v>
      </c>
      <c r="G76" t="s">
        <v>18</v>
      </c>
      <c r="H76" s="149">
        <v>0</v>
      </c>
      <c r="I76">
        <v>4.0433599999999998</v>
      </c>
      <c r="J76">
        <v>6.862E-2</v>
      </c>
      <c r="K76">
        <v>1.09158</v>
      </c>
      <c r="M76">
        <v>0.23571</v>
      </c>
      <c r="N76">
        <v>3.0037500000000001</v>
      </c>
      <c r="P76">
        <v>11.48405</v>
      </c>
      <c r="Q76">
        <v>2.3999999999999998E-3</v>
      </c>
      <c r="R76">
        <v>19.929470000000002</v>
      </c>
      <c r="S76" s="149">
        <v>0</v>
      </c>
      <c r="T76" s="149">
        <v>0</v>
      </c>
      <c r="U76" s="149">
        <v>0</v>
      </c>
      <c r="V76" s="149">
        <v>0</v>
      </c>
      <c r="W76" s="149">
        <v>0</v>
      </c>
      <c r="X76" s="149">
        <v>0</v>
      </c>
      <c r="Y76" s="149">
        <v>0</v>
      </c>
      <c r="Z76" s="149">
        <v>0</v>
      </c>
      <c r="AA76" s="149">
        <v>0</v>
      </c>
      <c r="AB76" s="149">
        <v>0</v>
      </c>
    </row>
    <row r="77" spans="1:28" x14ac:dyDescent="0.2">
      <c r="A77" s="1">
        <v>472</v>
      </c>
      <c r="B77">
        <v>473</v>
      </c>
      <c r="C77" t="s">
        <v>425</v>
      </c>
      <c r="D77" t="s">
        <v>426</v>
      </c>
      <c r="E77" t="s">
        <v>427</v>
      </c>
      <c r="F77" t="s">
        <v>18</v>
      </c>
      <c r="G77" t="s">
        <v>18</v>
      </c>
      <c r="H77" s="149">
        <v>0</v>
      </c>
      <c r="I77">
        <v>4.0433599999999998</v>
      </c>
      <c r="J77">
        <v>6.862E-2</v>
      </c>
      <c r="K77">
        <v>1.09158</v>
      </c>
      <c r="M77">
        <v>0.23571</v>
      </c>
      <c r="N77">
        <v>13.154590000000001</v>
      </c>
      <c r="P77">
        <v>11.48405</v>
      </c>
      <c r="Q77">
        <v>2.3999999999999998E-3</v>
      </c>
      <c r="R77">
        <v>30.080310000000001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9">
        <v>0</v>
      </c>
      <c r="AA77" s="149">
        <v>0</v>
      </c>
      <c r="AB77" s="149">
        <v>0</v>
      </c>
    </row>
    <row r="78" spans="1:28" x14ac:dyDescent="0.2">
      <c r="A78" s="1">
        <v>358</v>
      </c>
      <c r="B78">
        <v>359</v>
      </c>
      <c r="C78" t="s">
        <v>391</v>
      </c>
      <c r="D78" t="s">
        <v>76</v>
      </c>
      <c r="E78" t="s">
        <v>389</v>
      </c>
      <c r="F78" t="s">
        <v>18</v>
      </c>
      <c r="G78" t="s">
        <v>18</v>
      </c>
      <c r="H78" s="149">
        <v>1984355</v>
      </c>
      <c r="I78">
        <v>4.0433599999999998</v>
      </c>
      <c r="J78">
        <v>6.862E-2</v>
      </c>
      <c r="K78">
        <v>1.09158</v>
      </c>
      <c r="M78">
        <v>0.23571</v>
      </c>
      <c r="N78">
        <v>13.154590000000001</v>
      </c>
      <c r="P78">
        <v>11.48405</v>
      </c>
      <c r="Q78">
        <v>2.3999999999999998E-3</v>
      </c>
      <c r="R78">
        <v>30.080310000000001</v>
      </c>
      <c r="S78" s="149">
        <v>8023.4616328000002</v>
      </c>
      <c r="T78" s="149">
        <v>136.16644009999999</v>
      </c>
      <c r="U78" s="149">
        <v>2166.0822309</v>
      </c>
      <c r="V78" s="149">
        <v>0</v>
      </c>
      <c r="W78" s="149">
        <v>467.73231705000001</v>
      </c>
      <c r="X78" s="149">
        <v>26103.376439450003</v>
      </c>
      <c r="Y78" s="149">
        <v>0</v>
      </c>
      <c r="Z78" s="149">
        <v>22788.432037750001</v>
      </c>
      <c r="AA78" s="149">
        <v>4.7624519999999997</v>
      </c>
      <c r="AB78" s="149">
        <v>59690.013550050011</v>
      </c>
    </row>
    <row r="79" spans="1:28" x14ac:dyDescent="0.2">
      <c r="A79" s="1">
        <v>446</v>
      </c>
      <c r="B79">
        <v>447</v>
      </c>
      <c r="C79" t="s">
        <v>377</v>
      </c>
      <c r="D79" t="s">
        <v>91</v>
      </c>
      <c r="E79" t="s">
        <v>378</v>
      </c>
      <c r="F79" t="s">
        <v>18</v>
      </c>
      <c r="G79" t="s">
        <v>18</v>
      </c>
      <c r="H79" s="149">
        <v>0</v>
      </c>
      <c r="I79">
        <v>4.0433599999999998</v>
      </c>
      <c r="J79">
        <v>6.862E-2</v>
      </c>
      <c r="K79">
        <v>1.09158</v>
      </c>
      <c r="M79">
        <v>0.23571</v>
      </c>
      <c r="N79">
        <v>3.0037500000000001</v>
      </c>
      <c r="P79">
        <v>11.48405</v>
      </c>
      <c r="Q79">
        <v>2.3999999999999998E-3</v>
      </c>
      <c r="R79">
        <v>19.929470000000002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9">
        <v>0</v>
      </c>
      <c r="AA79" s="149">
        <v>0</v>
      </c>
      <c r="AB79" s="149">
        <v>0</v>
      </c>
    </row>
    <row r="80" spans="1:28" x14ac:dyDescent="0.2">
      <c r="A80" s="1">
        <v>360</v>
      </c>
      <c r="B80">
        <v>361</v>
      </c>
      <c r="C80" t="s">
        <v>280</v>
      </c>
      <c r="D80" t="s">
        <v>76</v>
      </c>
      <c r="E80" t="s">
        <v>281</v>
      </c>
      <c r="F80" t="s">
        <v>18</v>
      </c>
      <c r="G80" t="s">
        <v>18</v>
      </c>
      <c r="H80" s="149">
        <v>1409560</v>
      </c>
      <c r="I80">
        <v>4.0433599999999998</v>
      </c>
      <c r="J80">
        <v>6.862E-2</v>
      </c>
      <c r="K80">
        <v>1.09158</v>
      </c>
      <c r="M80">
        <v>0.23571</v>
      </c>
      <c r="N80">
        <v>13.154590000000001</v>
      </c>
      <c r="P80">
        <v>11.48405</v>
      </c>
      <c r="Q80">
        <v>2.3999999999999998E-3</v>
      </c>
      <c r="R80">
        <v>30.080310000000001</v>
      </c>
      <c r="S80" s="149">
        <v>5699.3585215999992</v>
      </c>
      <c r="T80" s="149">
        <v>96.724007200000003</v>
      </c>
      <c r="U80" s="149">
        <v>1538.6475048</v>
      </c>
      <c r="V80" s="149">
        <v>0</v>
      </c>
      <c r="W80" s="149">
        <v>332.24738759999997</v>
      </c>
      <c r="X80" s="149">
        <v>18542.1838804</v>
      </c>
      <c r="Y80" s="149">
        <v>0</v>
      </c>
      <c r="Z80" s="149">
        <v>16187.457517999999</v>
      </c>
      <c r="AA80" s="149">
        <v>3.3829439999999997</v>
      </c>
      <c r="AB80" s="149">
        <v>42400.001763599998</v>
      </c>
    </row>
    <row r="81" spans="1:28" x14ac:dyDescent="0.2">
      <c r="A81" s="1">
        <v>362</v>
      </c>
      <c r="B81">
        <v>363</v>
      </c>
      <c r="C81" t="s">
        <v>282</v>
      </c>
      <c r="D81" t="s">
        <v>76</v>
      </c>
      <c r="E81" t="s">
        <v>283</v>
      </c>
      <c r="F81" t="s">
        <v>18</v>
      </c>
      <c r="G81" t="s">
        <v>18</v>
      </c>
      <c r="H81" s="149">
        <v>5083791</v>
      </c>
      <c r="I81">
        <v>4.0433599999999998</v>
      </c>
      <c r="J81">
        <v>6.862E-2</v>
      </c>
      <c r="K81">
        <v>1.09158</v>
      </c>
      <c r="M81">
        <v>0.23571</v>
      </c>
      <c r="N81">
        <v>13.154590000000001</v>
      </c>
      <c r="P81">
        <v>11.48405</v>
      </c>
      <c r="Q81">
        <v>2.3999999999999998E-3</v>
      </c>
      <c r="R81">
        <v>30.080310000000001</v>
      </c>
      <c r="S81" s="149">
        <v>20555.597177759999</v>
      </c>
      <c r="T81" s="149">
        <v>348.84973841999999</v>
      </c>
      <c r="U81" s="149">
        <v>5549.36457978</v>
      </c>
      <c r="V81" s="149">
        <v>0</v>
      </c>
      <c r="W81" s="149">
        <v>1198.3003766100001</v>
      </c>
      <c r="X81" s="149">
        <v>66875.186250690007</v>
      </c>
      <c r="Y81" s="149">
        <v>0</v>
      </c>
      <c r="Z81" s="149">
        <v>58382.510033550003</v>
      </c>
      <c r="AA81" s="149">
        <v>12.201098399999999</v>
      </c>
      <c r="AB81" s="149">
        <v>152922.00925521</v>
      </c>
    </row>
    <row r="82" spans="1:28" x14ac:dyDescent="0.2">
      <c r="A82" s="1">
        <v>396</v>
      </c>
      <c r="B82">
        <v>397</v>
      </c>
      <c r="C82" t="s">
        <v>320</v>
      </c>
      <c r="D82" t="s">
        <v>76</v>
      </c>
      <c r="E82" t="s">
        <v>310</v>
      </c>
      <c r="F82" t="s">
        <v>18</v>
      </c>
      <c r="G82" t="s">
        <v>18</v>
      </c>
      <c r="H82" s="149">
        <v>8278929</v>
      </c>
      <c r="I82">
        <v>4.0433599999999998</v>
      </c>
      <c r="J82">
        <v>6.862E-2</v>
      </c>
      <c r="K82">
        <v>1.09158</v>
      </c>
      <c r="M82">
        <v>0.23571</v>
      </c>
      <c r="N82">
        <v>13.154590000000001</v>
      </c>
      <c r="P82">
        <v>11.48405</v>
      </c>
      <c r="Q82">
        <v>2.3999999999999998E-3</v>
      </c>
      <c r="R82">
        <v>30.080310000000001</v>
      </c>
      <c r="S82" s="149">
        <v>33474.69036144</v>
      </c>
      <c r="T82" s="149">
        <v>568.10010797999996</v>
      </c>
      <c r="U82" s="149">
        <v>9037.1133178199998</v>
      </c>
      <c r="V82" s="149">
        <v>0</v>
      </c>
      <c r="W82" s="149">
        <v>1951.4263545900001</v>
      </c>
      <c r="X82" s="149">
        <v>108905.91663411001</v>
      </c>
      <c r="Y82" s="149">
        <v>0</v>
      </c>
      <c r="Z82" s="149">
        <v>95075.634582450002</v>
      </c>
      <c r="AA82" s="149">
        <v>19.8694296</v>
      </c>
      <c r="AB82" s="149">
        <v>249032.75078798999</v>
      </c>
    </row>
    <row r="83" spans="1:28" x14ac:dyDescent="0.2">
      <c r="A83" s="1" t="s">
        <v>365</v>
      </c>
      <c r="B83">
        <v>428</v>
      </c>
      <c r="C83" t="s">
        <v>353</v>
      </c>
      <c r="D83" t="s">
        <v>76</v>
      </c>
      <c r="E83" t="s">
        <v>359</v>
      </c>
      <c r="F83" t="s">
        <v>18</v>
      </c>
      <c r="G83" t="s">
        <v>18</v>
      </c>
      <c r="H83" s="149">
        <v>3610823</v>
      </c>
      <c r="I83">
        <v>4.0433599999999998</v>
      </c>
      <c r="J83">
        <v>6.862E-2</v>
      </c>
      <c r="K83">
        <v>1.09158</v>
      </c>
      <c r="M83">
        <v>0.23571</v>
      </c>
      <c r="N83">
        <v>13.154590000000001</v>
      </c>
      <c r="P83">
        <v>11.48405</v>
      </c>
      <c r="Q83">
        <v>2.3999999999999998E-3</v>
      </c>
      <c r="R83">
        <v>30.080310000000001</v>
      </c>
      <c r="S83" s="149">
        <v>14599.857285279999</v>
      </c>
      <c r="T83" s="149">
        <v>247.77467425999998</v>
      </c>
      <c r="U83" s="149">
        <v>3941.5021703399998</v>
      </c>
      <c r="V83" s="149">
        <v>0</v>
      </c>
      <c r="W83" s="149">
        <v>851.10708933000001</v>
      </c>
      <c r="X83" s="149">
        <v>47498.896127569998</v>
      </c>
      <c r="Y83" s="149">
        <v>0</v>
      </c>
      <c r="Z83" s="149">
        <v>41466.871873149998</v>
      </c>
      <c r="AA83" s="149">
        <v>8.6659751999999983</v>
      </c>
      <c r="AB83" s="149">
        <v>108614.67519512998</v>
      </c>
    </row>
    <row r="84" spans="1:28" x14ac:dyDescent="0.2">
      <c r="A84" s="1" t="s">
        <v>366</v>
      </c>
      <c r="B84">
        <v>430</v>
      </c>
      <c r="C84" t="s">
        <v>354</v>
      </c>
      <c r="D84" t="s">
        <v>370</v>
      </c>
      <c r="E84" t="s">
        <v>360</v>
      </c>
      <c r="F84" t="s">
        <v>18</v>
      </c>
      <c r="G84" t="s">
        <v>18</v>
      </c>
      <c r="H84" s="149">
        <v>13693449</v>
      </c>
      <c r="I84">
        <v>4.0433599999999998</v>
      </c>
      <c r="J84">
        <v>6.862E-2</v>
      </c>
      <c r="K84">
        <v>1.09158</v>
      </c>
      <c r="M84">
        <v>0.23571</v>
      </c>
      <c r="N84">
        <v>15.154590000000001</v>
      </c>
      <c r="P84">
        <v>11.48405</v>
      </c>
      <c r="Q84">
        <v>2.3999999999999998E-3</v>
      </c>
      <c r="R84">
        <v>32.080310000000004</v>
      </c>
      <c r="S84" s="149">
        <v>55367.543948639999</v>
      </c>
      <c r="T84" s="149">
        <v>939.64447038000003</v>
      </c>
      <c r="U84" s="149">
        <v>14947.49505942</v>
      </c>
      <c r="V84" s="149">
        <v>0</v>
      </c>
      <c r="W84" s="149">
        <v>3227.6828637900003</v>
      </c>
      <c r="X84" s="149">
        <v>207518.60528091001</v>
      </c>
      <c r="Y84" s="149">
        <v>0</v>
      </c>
      <c r="Z84" s="149">
        <v>157256.25298845</v>
      </c>
      <c r="AA84" s="149">
        <v>32.864277600000001</v>
      </c>
      <c r="AB84" s="149">
        <v>439290.08888919005</v>
      </c>
    </row>
    <row r="85" spans="1:28" x14ac:dyDescent="0.2">
      <c r="A85" s="1" t="s">
        <v>367</v>
      </c>
      <c r="B85">
        <v>432</v>
      </c>
      <c r="C85" t="s">
        <v>355</v>
      </c>
      <c r="D85" t="s">
        <v>370</v>
      </c>
      <c r="E85" t="s">
        <v>361</v>
      </c>
      <c r="F85" t="s">
        <v>18</v>
      </c>
      <c r="G85" t="s">
        <v>18</v>
      </c>
      <c r="H85" s="149">
        <v>237900</v>
      </c>
      <c r="I85">
        <v>4.0433599999999998</v>
      </c>
      <c r="J85">
        <v>6.862E-2</v>
      </c>
      <c r="K85">
        <v>1.09158</v>
      </c>
      <c r="M85">
        <v>0.23571</v>
      </c>
      <c r="N85">
        <v>15.154590000000001</v>
      </c>
      <c r="P85">
        <v>11.48405</v>
      </c>
      <c r="Q85">
        <v>2.3999999999999998E-3</v>
      </c>
      <c r="R85">
        <v>32.080310000000004</v>
      </c>
      <c r="S85" s="149">
        <v>961.915344</v>
      </c>
      <c r="T85" s="149">
        <v>16.324698000000001</v>
      </c>
      <c r="U85" s="149">
        <v>259.68688200000003</v>
      </c>
      <c r="V85" s="149">
        <v>0</v>
      </c>
      <c r="W85" s="149">
        <v>56.075409000000001</v>
      </c>
      <c r="X85" s="149">
        <v>3605.276961</v>
      </c>
      <c r="Y85" s="149">
        <v>0</v>
      </c>
      <c r="Z85" s="149">
        <v>2732.0554950000001</v>
      </c>
      <c r="AA85" s="149">
        <v>0.57095999999999991</v>
      </c>
      <c r="AB85" s="149">
        <v>7631.9057490000005</v>
      </c>
    </row>
    <row r="86" spans="1:28" x14ac:dyDescent="0.2">
      <c r="A86" s="1" t="s">
        <v>368</v>
      </c>
      <c r="B86">
        <v>434</v>
      </c>
      <c r="C86" t="s">
        <v>356</v>
      </c>
      <c r="D86" t="s">
        <v>370</v>
      </c>
      <c r="E86" t="s">
        <v>362</v>
      </c>
      <c r="F86" t="s">
        <v>18</v>
      </c>
      <c r="G86" t="s">
        <v>18</v>
      </c>
      <c r="H86" s="149">
        <v>9753943</v>
      </c>
      <c r="I86">
        <v>4.0433599999999998</v>
      </c>
      <c r="J86">
        <v>6.862E-2</v>
      </c>
      <c r="K86">
        <v>1.09158</v>
      </c>
      <c r="M86">
        <v>0.23571</v>
      </c>
      <c r="N86">
        <v>15.154590000000001</v>
      </c>
      <c r="P86">
        <v>11.48405</v>
      </c>
      <c r="Q86">
        <v>2.3999999999999998E-3</v>
      </c>
      <c r="R86">
        <v>32.080310000000004</v>
      </c>
      <c r="S86" s="149">
        <v>39438.702968479993</v>
      </c>
      <c r="T86" s="149">
        <v>669.31556865999994</v>
      </c>
      <c r="U86" s="149">
        <v>10647.209099939999</v>
      </c>
      <c r="V86" s="149">
        <v>0</v>
      </c>
      <c r="W86" s="149">
        <v>2299.10190453</v>
      </c>
      <c r="X86" s="149">
        <v>147817.00704837</v>
      </c>
      <c r="Y86" s="149">
        <v>0</v>
      </c>
      <c r="Z86" s="149">
        <v>112014.76910914999</v>
      </c>
      <c r="AA86" s="149">
        <v>23.409463199999998</v>
      </c>
      <c r="AB86" s="149">
        <v>312909.51516233</v>
      </c>
    </row>
    <row r="87" spans="1:28" x14ac:dyDescent="0.2">
      <c r="A87" s="1">
        <v>437</v>
      </c>
      <c r="B87">
        <v>438</v>
      </c>
      <c r="C87" t="s">
        <v>373</v>
      </c>
      <c r="D87" t="s">
        <v>76</v>
      </c>
      <c r="E87" t="s">
        <v>382</v>
      </c>
      <c r="F87" t="s">
        <v>18</v>
      </c>
      <c r="G87" t="s">
        <v>18</v>
      </c>
      <c r="H87" s="149">
        <v>13574482</v>
      </c>
      <c r="I87">
        <v>4.0433599999999998</v>
      </c>
      <c r="J87">
        <v>6.862E-2</v>
      </c>
      <c r="K87">
        <v>1.09158</v>
      </c>
      <c r="M87">
        <v>0.23571</v>
      </c>
      <c r="N87">
        <v>13.154590000000001</v>
      </c>
      <c r="P87">
        <v>11.48405</v>
      </c>
      <c r="Q87">
        <v>2.3999999999999998E-3</v>
      </c>
      <c r="R87">
        <v>30.080310000000001</v>
      </c>
      <c r="S87" s="149">
        <v>54886.517539519999</v>
      </c>
      <c r="T87" s="149">
        <v>931.48095483999998</v>
      </c>
      <c r="U87" s="149">
        <v>14817.63306156</v>
      </c>
      <c r="V87" s="149">
        <v>0</v>
      </c>
      <c r="W87" s="149">
        <v>3199.6411522200001</v>
      </c>
      <c r="X87" s="149">
        <v>178566.74517238</v>
      </c>
      <c r="Y87" s="149">
        <v>0</v>
      </c>
      <c r="Z87" s="149">
        <v>155890.0300121</v>
      </c>
      <c r="AA87" s="149">
        <v>32.578756799999994</v>
      </c>
      <c r="AB87" s="149">
        <v>408324.62664942001</v>
      </c>
    </row>
    <row r="88" spans="1:28" x14ac:dyDescent="0.2">
      <c r="A88" s="1" t="s">
        <v>406</v>
      </c>
      <c r="B88">
        <v>449</v>
      </c>
      <c r="C88" t="s">
        <v>399</v>
      </c>
      <c r="D88" t="s">
        <v>76</v>
      </c>
      <c r="E88" t="s">
        <v>392</v>
      </c>
      <c r="F88" t="s">
        <v>18</v>
      </c>
      <c r="G88" t="s">
        <v>18</v>
      </c>
      <c r="H88" s="149">
        <v>7803916</v>
      </c>
      <c r="I88">
        <v>4.0433599999999998</v>
      </c>
      <c r="J88">
        <v>6.862E-2</v>
      </c>
      <c r="K88">
        <v>1.09158</v>
      </c>
      <c r="M88">
        <v>0.23571</v>
      </c>
      <c r="N88">
        <v>13.154590000000001</v>
      </c>
      <c r="P88">
        <v>11.48405</v>
      </c>
      <c r="Q88">
        <v>2.3999999999999998E-3</v>
      </c>
      <c r="R88">
        <v>30.080310000000001</v>
      </c>
      <c r="S88" s="149">
        <v>31554.041797760001</v>
      </c>
      <c r="T88" s="149">
        <v>535.50471591999997</v>
      </c>
      <c r="U88" s="149">
        <v>8518.5986272800001</v>
      </c>
      <c r="V88" s="149">
        <v>0</v>
      </c>
      <c r="W88" s="149">
        <v>1839.46104036</v>
      </c>
      <c r="X88" s="149">
        <v>102657.31537444</v>
      </c>
      <c r="Y88" s="149">
        <v>0</v>
      </c>
      <c r="Z88" s="149">
        <v>89620.561539799994</v>
      </c>
      <c r="AA88" s="149">
        <v>18.729398399999997</v>
      </c>
      <c r="AB88" s="149">
        <v>234744.21249395999</v>
      </c>
    </row>
    <row r="89" spans="1:28" x14ac:dyDescent="0.2">
      <c r="A89" s="1" t="s">
        <v>407</v>
      </c>
      <c r="B89">
        <v>451</v>
      </c>
      <c r="C89" t="s">
        <v>400</v>
      </c>
      <c r="D89" t="s">
        <v>76</v>
      </c>
      <c r="E89" t="s">
        <v>393</v>
      </c>
      <c r="F89" t="s">
        <v>18</v>
      </c>
      <c r="G89" t="s">
        <v>18</v>
      </c>
      <c r="H89" s="149">
        <v>9202797</v>
      </c>
      <c r="I89">
        <v>4.0433599999999998</v>
      </c>
      <c r="J89">
        <v>6.862E-2</v>
      </c>
      <c r="K89">
        <v>1.09158</v>
      </c>
      <c r="M89">
        <v>0.23571</v>
      </c>
      <c r="N89">
        <v>13.154590000000001</v>
      </c>
      <c r="P89">
        <v>11.48405</v>
      </c>
      <c r="Q89">
        <v>2.3999999999999998E-3</v>
      </c>
      <c r="R89">
        <v>30.080310000000001</v>
      </c>
      <c r="S89" s="149">
        <v>37210.221277919998</v>
      </c>
      <c r="T89" s="149">
        <v>631.49593014000004</v>
      </c>
      <c r="U89" s="149">
        <v>10045.58914926</v>
      </c>
      <c r="V89" s="149">
        <v>0</v>
      </c>
      <c r="W89" s="149">
        <v>2169.1912808700004</v>
      </c>
      <c r="X89" s="149">
        <v>121059.02138823002</v>
      </c>
      <c r="Y89" s="149">
        <v>0</v>
      </c>
      <c r="Z89" s="149">
        <v>105685.38088785</v>
      </c>
      <c r="AA89" s="149">
        <v>22.086712800000001</v>
      </c>
      <c r="AB89" s="149">
        <v>276822.98662707006</v>
      </c>
    </row>
    <row r="90" spans="1:28" x14ac:dyDescent="0.2">
      <c r="A90" s="1">
        <v>113</v>
      </c>
      <c r="B90">
        <v>114</v>
      </c>
      <c r="C90" t="s">
        <v>103</v>
      </c>
      <c r="D90" t="s">
        <v>81</v>
      </c>
      <c r="E90" t="s">
        <v>27</v>
      </c>
      <c r="F90" t="s">
        <v>19</v>
      </c>
      <c r="G90" t="s">
        <v>19</v>
      </c>
      <c r="H90" s="149">
        <v>1766616</v>
      </c>
      <c r="I90">
        <v>4.0433599999999998</v>
      </c>
      <c r="J90">
        <v>6.862E-2</v>
      </c>
      <c r="K90">
        <v>1.09158</v>
      </c>
      <c r="L90">
        <v>0.27378999999999998</v>
      </c>
      <c r="N90">
        <v>8.2493999999999996</v>
      </c>
      <c r="P90">
        <v>9.83568</v>
      </c>
      <c r="Q90">
        <v>2.3999999999999998E-3</v>
      </c>
      <c r="R90">
        <v>23.564830000000001</v>
      </c>
      <c r="S90" s="149">
        <v>7143.0644697600001</v>
      </c>
      <c r="T90" s="149">
        <v>121.22518992000001</v>
      </c>
      <c r="U90" s="149">
        <v>1928.40269328</v>
      </c>
      <c r="V90" s="149">
        <v>483.68179463999996</v>
      </c>
      <c r="W90" s="149">
        <v>0</v>
      </c>
      <c r="X90" s="149">
        <v>14573.522030399999</v>
      </c>
      <c r="Y90" s="149">
        <v>0</v>
      </c>
      <c r="Z90" s="149">
        <v>17375.869658880001</v>
      </c>
      <c r="AA90" s="149">
        <v>4.2398783999999994</v>
      </c>
      <c r="AB90" s="149">
        <v>41630.005715280007</v>
      </c>
    </row>
    <row r="91" spans="1:28" x14ac:dyDescent="0.2">
      <c r="A91" s="1">
        <v>111</v>
      </c>
      <c r="B91">
        <v>112</v>
      </c>
      <c r="C91" t="s">
        <v>97</v>
      </c>
      <c r="D91" t="s">
        <v>82</v>
      </c>
      <c r="E91" t="s">
        <v>28</v>
      </c>
      <c r="F91" t="s">
        <v>19</v>
      </c>
      <c r="G91" t="s">
        <v>19</v>
      </c>
      <c r="H91" s="149">
        <v>6226</v>
      </c>
      <c r="I91">
        <v>4.0433599999999998</v>
      </c>
      <c r="J91">
        <v>6.862E-2</v>
      </c>
      <c r="K91">
        <v>1.09158</v>
      </c>
      <c r="L91">
        <v>0.27378999999999998</v>
      </c>
      <c r="P91">
        <v>9.83568</v>
      </c>
      <c r="Q91">
        <v>2.3999999999999998E-3</v>
      </c>
      <c r="R91">
        <v>15.315429999999999</v>
      </c>
      <c r="S91" s="149">
        <v>25.173959359999998</v>
      </c>
      <c r="T91" s="149">
        <v>0.42722811999999999</v>
      </c>
      <c r="U91" s="149">
        <v>6.7961770799999996</v>
      </c>
      <c r="V91" s="149">
        <v>1.70461654</v>
      </c>
      <c r="W91" s="149">
        <v>0</v>
      </c>
      <c r="X91" s="149">
        <v>0</v>
      </c>
      <c r="Y91" s="149">
        <v>0</v>
      </c>
      <c r="Z91" s="149">
        <v>61.236943680000003</v>
      </c>
      <c r="AA91" s="149">
        <v>1.4942399999999998E-2</v>
      </c>
      <c r="AB91" s="149">
        <v>95.353867180000009</v>
      </c>
    </row>
    <row r="92" spans="1:28" x14ac:dyDescent="0.2">
      <c r="A92" s="1">
        <v>216</v>
      </c>
      <c r="B92">
        <v>217</v>
      </c>
      <c r="C92" t="s">
        <v>98</v>
      </c>
      <c r="D92" t="s">
        <v>81</v>
      </c>
      <c r="E92" t="s">
        <v>27</v>
      </c>
      <c r="F92" t="s">
        <v>19</v>
      </c>
      <c r="G92" t="s">
        <v>19</v>
      </c>
      <c r="H92" s="149">
        <v>806244</v>
      </c>
      <c r="I92">
        <v>4.0433599999999998</v>
      </c>
      <c r="J92">
        <v>6.862E-2</v>
      </c>
      <c r="K92">
        <v>1.09158</v>
      </c>
      <c r="L92">
        <v>0.27378999999999998</v>
      </c>
      <c r="N92">
        <v>8.2493999999999996</v>
      </c>
      <c r="P92">
        <v>9.83568</v>
      </c>
      <c r="Q92">
        <v>2.3999999999999998E-3</v>
      </c>
      <c r="R92">
        <v>23.564830000000001</v>
      </c>
      <c r="S92" s="149">
        <v>3259.93473984</v>
      </c>
      <c r="T92" s="149">
        <v>55.324463280000003</v>
      </c>
      <c r="U92" s="149">
        <v>880.07982551999999</v>
      </c>
      <c r="V92" s="149">
        <v>220.74154475999998</v>
      </c>
      <c r="W92" s="149">
        <v>0</v>
      </c>
      <c r="X92" s="149">
        <v>6651.0292535999997</v>
      </c>
      <c r="Y92" s="149">
        <v>0</v>
      </c>
      <c r="Z92" s="149">
        <v>7929.9579859200003</v>
      </c>
      <c r="AA92" s="149">
        <v>1.9349855999999999</v>
      </c>
      <c r="AB92" s="149">
        <v>18999.002798520003</v>
      </c>
    </row>
    <row r="93" spans="1:28" x14ac:dyDescent="0.2">
      <c r="A93" s="1">
        <v>218</v>
      </c>
      <c r="B93">
        <v>219</v>
      </c>
      <c r="C93" t="s">
        <v>137</v>
      </c>
      <c r="D93" t="s">
        <v>82</v>
      </c>
      <c r="E93" t="s">
        <v>27</v>
      </c>
      <c r="F93" t="s">
        <v>19</v>
      </c>
      <c r="G93" t="s">
        <v>19</v>
      </c>
      <c r="H93" s="149">
        <v>3815</v>
      </c>
      <c r="I93">
        <v>4.0433599999999998</v>
      </c>
      <c r="J93">
        <v>6.862E-2</v>
      </c>
      <c r="K93">
        <v>1.09158</v>
      </c>
      <c r="L93">
        <v>0.27378999999999998</v>
      </c>
      <c r="N93">
        <v>0</v>
      </c>
      <c r="P93">
        <v>9.83568</v>
      </c>
      <c r="Q93">
        <v>2.3999999999999998E-3</v>
      </c>
      <c r="R93">
        <v>15.315429999999999</v>
      </c>
      <c r="S93" s="149">
        <v>15.4254184</v>
      </c>
      <c r="T93" s="149">
        <v>0.2617853</v>
      </c>
      <c r="U93" s="149">
        <v>4.1643777000000002</v>
      </c>
      <c r="V93" s="149">
        <v>1.0445088499999999</v>
      </c>
      <c r="W93" s="149">
        <v>0</v>
      </c>
      <c r="X93" s="149">
        <v>0</v>
      </c>
      <c r="Y93" s="149">
        <v>0</v>
      </c>
      <c r="Z93" s="149">
        <v>37.523119199999996</v>
      </c>
      <c r="AA93" s="149">
        <v>9.1559999999999992E-3</v>
      </c>
      <c r="AB93" s="149">
        <v>58.428365449999994</v>
      </c>
    </row>
    <row r="94" spans="1:28" x14ac:dyDescent="0.2">
      <c r="A94" s="1">
        <v>293</v>
      </c>
      <c r="B94">
        <v>294</v>
      </c>
      <c r="C94" t="s">
        <v>197</v>
      </c>
      <c r="D94" t="s">
        <v>81</v>
      </c>
      <c r="E94" t="s">
        <v>204</v>
      </c>
      <c r="F94" t="s">
        <v>19</v>
      </c>
      <c r="G94" t="s">
        <v>19</v>
      </c>
      <c r="I94">
        <v>4.0433599999999998</v>
      </c>
      <c r="J94">
        <v>6.862E-2</v>
      </c>
      <c r="K94">
        <v>1.09158</v>
      </c>
      <c r="L94">
        <v>0.27378999999999998</v>
      </c>
      <c r="N94">
        <v>8.2493999999999996</v>
      </c>
      <c r="P94">
        <v>9.83568</v>
      </c>
      <c r="Q94">
        <v>2.3999999999999998E-3</v>
      </c>
      <c r="R94">
        <v>23.564830000000001</v>
      </c>
      <c r="S94" s="149">
        <v>0</v>
      </c>
      <c r="T94" s="149">
        <v>0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9">
        <v>0</v>
      </c>
      <c r="AA94" s="149">
        <v>0</v>
      </c>
      <c r="AB94" s="149">
        <v>0</v>
      </c>
    </row>
    <row r="95" spans="1:28" x14ac:dyDescent="0.2">
      <c r="A95" s="1">
        <v>301</v>
      </c>
      <c r="B95">
        <v>302</v>
      </c>
      <c r="C95" t="s">
        <v>215</v>
      </c>
      <c r="D95" t="s">
        <v>81</v>
      </c>
      <c r="E95" t="s">
        <v>216</v>
      </c>
      <c r="F95" t="s">
        <v>19</v>
      </c>
      <c r="G95" t="s">
        <v>19</v>
      </c>
      <c r="I95">
        <v>4.0433599999999998</v>
      </c>
      <c r="J95">
        <v>6.862E-2</v>
      </c>
      <c r="K95">
        <v>1.09158</v>
      </c>
      <c r="L95">
        <v>0.27378999999999998</v>
      </c>
      <c r="N95">
        <v>8.2493999999999996</v>
      </c>
      <c r="P95">
        <v>9.83568</v>
      </c>
      <c r="Q95">
        <v>2.3999999999999998E-3</v>
      </c>
      <c r="R95">
        <v>23.564830000000001</v>
      </c>
      <c r="S95" s="149">
        <v>0</v>
      </c>
      <c r="T95" s="149">
        <v>0</v>
      </c>
      <c r="U95" s="149">
        <v>0</v>
      </c>
      <c r="V95" s="149">
        <v>0</v>
      </c>
      <c r="W95" s="149">
        <v>0</v>
      </c>
      <c r="X95" s="149">
        <v>0</v>
      </c>
      <c r="Y95" s="149">
        <v>0</v>
      </c>
      <c r="Z95" s="149">
        <v>0</v>
      </c>
      <c r="AA95" s="149">
        <v>0</v>
      </c>
      <c r="AB95" s="149">
        <v>0</v>
      </c>
    </row>
    <row r="96" spans="1:28" x14ac:dyDescent="0.2">
      <c r="A96" s="1">
        <v>303</v>
      </c>
      <c r="B96">
        <v>304</v>
      </c>
      <c r="C96" t="s">
        <v>217</v>
      </c>
      <c r="D96" t="s">
        <v>82</v>
      </c>
      <c r="E96" t="s">
        <v>218</v>
      </c>
      <c r="F96" t="s">
        <v>19</v>
      </c>
      <c r="G96" t="s">
        <v>19</v>
      </c>
      <c r="I96">
        <v>4.0433599999999998</v>
      </c>
      <c r="J96">
        <v>6.862E-2</v>
      </c>
      <c r="K96">
        <v>1.09158</v>
      </c>
      <c r="L96">
        <v>0.27378999999999998</v>
      </c>
      <c r="N96">
        <v>0</v>
      </c>
      <c r="P96">
        <v>9.83568</v>
      </c>
      <c r="Q96">
        <v>2.3999999999999998E-3</v>
      </c>
      <c r="R96">
        <v>15.315429999999999</v>
      </c>
      <c r="S96" s="149">
        <v>0</v>
      </c>
      <c r="T96" s="149">
        <v>0</v>
      </c>
      <c r="U96" s="149">
        <v>0</v>
      </c>
      <c r="V96" s="149">
        <v>0</v>
      </c>
      <c r="W96" s="149">
        <v>0</v>
      </c>
      <c r="X96" s="149">
        <v>0</v>
      </c>
      <c r="Y96" s="149">
        <v>0</v>
      </c>
      <c r="Z96" s="149">
        <v>0</v>
      </c>
      <c r="AA96" s="149">
        <v>0</v>
      </c>
      <c r="AB96" s="149">
        <v>0</v>
      </c>
    </row>
    <row r="97" spans="1:28" x14ac:dyDescent="0.2">
      <c r="A97" s="1">
        <v>319</v>
      </c>
      <c r="B97">
        <v>320</v>
      </c>
      <c r="C97" t="s">
        <v>242</v>
      </c>
      <c r="D97" t="s">
        <v>82</v>
      </c>
      <c r="E97" t="s">
        <v>246</v>
      </c>
      <c r="F97" t="s">
        <v>19</v>
      </c>
      <c r="G97" t="s">
        <v>19</v>
      </c>
      <c r="I97">
        <v>4.0433599999999998</v>
      </c>
      <c r="J97">
        <v>6.862E-2</v>
      </c>
      <c r="K97">
        <v>1.09158</v>
      </c>
      <c r="L97">
        <v>0.27378999999999998</v>
      </c>
      <c r="N97">
        <v>0</v>
      </c>
      <c r="P97">
        <v>9.83568</v>
      </c>
      <c r="Q97">
        <v>2.3999999999999998E-3</v>
      </c>
      <c r="R97">
        <v>15.315429999999999</v>
      </c>
      <c r="S97" s="149">
        <v>0</v>
      </c>
      <c r="T97" s="149">
        <v>0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9">
        <v>0</v>
      </c>
      <c r="AA97" s="149">
        <v>0</v>
      </c>
      <c r="AB97" s="149">
        <v>0</v>
      </c>
    </row>
    <row r="98" spans="1:28" x14ac:dyDescent="0.2">
      <c r="A98" s="1">
        <v>103</v>
      </c>
      <c r="B98">
        <v>104</v>
      </c>
      <c r="C98" t="s">
        <v>182</v>
      </c>
      <c r="D98" t="s">
        <v>77</v>
      </c>
      <c r="E98" t="s">
        <v>25</v>
      </c>
      <c r="F98" t="s">
        <v>17</v>
      </c>
      <c r="G98" t="s">
        <v>16</v>
      </c>
      <c r="H98" s="149">
        <v>61345794</v>
      </c>
      <c r="I98">
        <v>4.0433599999999998</v>
      </c>
      <c r="J98">
        <v>6.862E-2</v>
      </c>
      <c r="K98">
        <v>1.09158</v>
      </c>
      <c r="L98">
        <v>0.27378999999999998</v>
      </c>
      <c r="N98">
        <v>10.10238</v>
      </c>
      <c r="P98">
        <v>12.711349999999999</v>
      </c>
      <c r="Q98">
        <v>2.3999999999999998E-3</v>
      </c>
      <c r="R98">
        <v>28.293480000000002</v>
      </c>
      <c r="S98" s="149">
        <v>248043.12962784001</v>
      </c>
      <c r="T98" s="149">
        <v>4209.5483842800004</v>
      </c>
      <c r="U98" s="149">
        <v>66963.841814519998</v>
      </c>
      <c r="V98" s="149">
        <v>16795.864939259998</v>
      </c>
      <c r="W98" s="149">
        <v>0</v>
      </c>
      <c r="X98" s="149">
        <v>619738.52238972008</v>
      </c>
      <c r="Y98" s="149">
        <v>0</v>
      </c>
      <c r="Z98" s="149">
        <v>779787.85856189998</v>
      </c>
      <c r="AA98" s="149">
        <v>147.2299056</v>
      </c>
      <c r="AB98" s="149">
        <v>1735685.9956231201</v>
      </c>
    </row>
    <row r="99" spans="1:28" x14ac:dyDescent="0.2">
      <c r="A99" s="1">
        <v>105</v>
      </c>
      <c r="B99">
        <v>106</v>
      </c>
      <c r="C99" t="s">
        <v>94</v>
      </c>
      <c r="D99" t="s">
        <v>80</v>
      </c>
      <c r="E99" t="s">
        <v>26</v>
      </c>
      <c r="F99" t="s">
        <v>17</v>
      </c>
      <c r="G99" t="s">
        <v>16</v>
      </c>
      <c r="H99" s="149">
        <v>70866</v>
      </c>
      <c r="I99">
        <v>4.0433599999999998</v>
      </c>
      <c r="J99">
        <v>6.862E-2</v>
      </c>
      <c r="K99">
        <v>1.09158</v>
      </c>
      <c r="L99">
        <v>0.27378999999999998</v>
      </c>
      <c r="N99">
        <v>3.0037500000000001</v>
      </c>
      <c r="P99">
        <v>12.711349999999999</v>
      </c>
      <c r="Q99">
        <v>2.3999999999999998E-3</v>
      </c>
      <c r="R99">
        <v>21.194850000000002</v>
      </c>
      <c r="S99" s="149">
        <v>286.53674975999996</v>
      </c>
      <c r="T99" s="149">
        <v>4.8628249200000004</v>
      </c>
      <c r="U99" s="149">
        <v>77.355908279999994</v>
      </c>
      <c r="V99" s="149">
        <v>19.40240214</v>
      </c>
      <c r="W99" s="149">
        <v>0</v>
      </c>
      <c r="X99" s="149">
        <v>212.86374750000002</v>
      </c>
      <c r="Y99" s="149">
        <v>0</v>
      </c>
      <c r="Z99" s="149">
        <v>900.80252910000002</v>
      </c>
      <c r="AA99" s="149">
        <v>0.17007839999999999</v>
      </c>
      <c r="AB99" s="149">
        <v>1501.9942400999998</v>
      </c>
    </row>
    <row r="100" spans="1:28" x14ac:dyDescent="0.2">
      <c r="A100" s="1">
        <v>176</v>
      </c>
      <c r="B100">
        <v>177</v>
      </c>
      <c r="C100" t="s">
        <v>95</v>
      </c>
      <c r="D100" t="s">
        <v>80</v>
      </c>
      <c r="E100" t="s">
        <v>53</v>
      </c>
      <c r="F100" t="s">
        <v>17</v>
      </c>
      <c r="G100" t="s">
        <v>16</v>
      </c>
      <c r="I100">
        <v>4.0433599999999998</v>
      </c>
      <c r="J100">
        <v>6.862E-2</v>
      </c>
      <c r="K100">
        <v>1.09158</v>
      </c>
      <c r="L100">
        <v>0.27378999999999998</v>
      </c>
      <c r="N100">
        <v>3.0037500000000001</v>
      </c>
      <c r="P100">
        <v>12.711349999999999</v>
      </c>
      <c r="Q100">
        <v>2.3999999999999998E-3</v>
      </c>
      <c r="R100">
        <v>21.194850000000002</v>
      </c>
      <c r="S100" s="149">
        <v>0</v>
      </c>
      <c r="T100" s="149">
        <v>0</v>
      </c>
      <c r="U100" s="149">
        <v>0</v>
      </c>
      <c r="V100" s="149">
        <v>0</v>
      </c>
      <c r="W100" s="149">
        <v>0</v>
      </c>
      <c r="X100" s="149">
        <v>0</v>
      </c>
      <c r="Y100" s="149">
        <v>0</v>
      </c>
      <c r="Z100" s="149">
        <v>0</v>
      </c>
      <c r="AA100" s="149">
        <v>0</v>
      </c>
      <c r="AB100" s="149">
        <v>0</v>
      </c>
    </row>
    <row r="101" spans="1:28" x14ac:dyDescent="0.2">
      <c r="A101" s="1">
        <v>180</v>
      </c>
      <c r="B101">
        <v>181</v>
      </c>
      <c r="C101" t="s">
        <v>120</v>
      </c>
      <c r="D101" t="s">
        <v>77</v>
      </c>
      <c r="E101" t="s">
        <v>40</v>
      </c>
      <c r="F101" t="s">
        <v>17</v>
      </c>
      <c r="G101" t="s">
        <v>16</v>
      </c>
      <c r="I101">
        <v>4.0433599999999998</v>
      </c>
      <c r="J101">
        <v>6.862E-2</v>
      </c>
      <c r="K101">
        <v>1.09158</v>
      </c>
      <c r="L101">
        <v>0.27378999999999998</v>
      </c>
      <c r="N101">
        <v>10.10238</v>
      </c>
      <c r="P101">
        <v>12.711349999999999</v>
      </c>
      <c r="Q101">
        <v>2.3999999999999998E-3</v>
      </c>
      <c r="R101">
        <v>28.293480000000002</v>
      </c>
      <c r="S101" s="149">
        <v>0</v>
      </c>
      <c r="T101" s="149">
        <v>0</v>
      </c>
      <c r="U101" s="149">
        <v>0</v>
      </c>
      <c r="V101" s="149">
        <v>0</v>
      </c>
      <c r="W101" s="149">
        <v>0</v>
      </c>
      <c r="X101" s="149">
        <v>0</v>
      </c>
      <c r="Y101" s="149">
        <v>0</v>
      </c>
      <c r="Z101" s="149">
        <v>0</v>
      </c>
      <c r="AA101" s="149">
        <v>0</v>
      </c>
      <c r="AB101" s="149">
        <v>0</v>
      </c>
    </row>
    <row r="102" spans="1:28" x14ac:dyDescent="0.2">
      <c r="A102" s="1">
        <v>295</v>
      </c>
      <c r="B102">
        <v>296</v>
      </c>
      <c r="C102" t="s">
        <v>198</v>
      </c>
      <c r="D102" t="s">
        <v>77</v>
      </c>
      <c r="E102" t="s">
        <v>205</v>
      </c>
      <c r="F102" t="s">
        <v>17</v>
      </c>
      <c r="G102" t="s">
        <v>16</v>
      </c>
      <c r="I102">
        <v>4.0433599999999998</v>
      </c>
      <c r="J102">
        <v>6.862E-2</v>
      </c>
      <c r="K102">
        <v>1.09158</v>
      </c>
      <c r="L102">
        <v>0.27378999999999998</v>
      </c>
      <c r="N102">
        <v>10.10238</v>
      </c>
      <c r="P102">
        <v>12.711349999999999</v>
      </c>
      <c r="Q102">
        <v>2.3999999999999998E-3</v>
      </c>
      <c r="R102">
        <v>28.293480000000002</v>
      </c>
      <c r="S102" s="149">
        <v>0</v>
      </c>
      <c r="T102" s="149">
        <v>0</v>
      </c>
      <c r="U102" s="149">
        <v>0</v>
      </c>
      <c r="V102" s="149">
        <v>0</v>
      </c>
      <c r="W102" s="149">
        <v>0</v>
      </c>
      <c r="X102" s="149">
        <v>0</v>
      </c>
      <c r="Y102" s="149">
        <v>0</v>
      </c>
      <c r="Z102" s="149">
        <v>0</v>
      </c>
      <c r="AA102" s="149">
        <v>0</v>
      </c>
      <c r="AB102" s="149">
        <v>0</v>
      </c>
    </row>
    <row r="103" spans="1:28" x14ac:dyDescent="0.2">
      <c r="A103" s="1">
        <v>297</v>
      </c>
      <c r="B103">
        <v>298</v>
      </c>
      <c r="C103" t="s">
        <v>199</v>
      </c>
      <c r="D103" t="s">
        <v>77</v>
      </c>
      <c r="E103" t="s">
        <v>206</v>
      </c>
      <c r="F103" t="s">
        <v>17</v>
      </c>
      <c r="G103" t="s">
        <v>16</v>
      </c>
      <c r="I103">
        <v>4.0433599999999998</v>
      </c>
      <c r="J103">
        <v>6.862E-2</v>
      </c>
      <c r="K103">
        <v>1.09158</v>
      </c>
      <c r="L103">
        <v>0.27378999999999998</v>
      </c>
      <c r="N103">
        <v>10.10238</v>
      </c>
      <c r="P103">
        <v>12.711349999999999</v>
      </c>
      <c r="Q103">
        <v>2.3999999999999998E-3</v>
      </c>
      <c r="R103">
        <v>28.293480000000002</v>
      </c>
      <c r="S103" s="149">
        <v>0</v>
      </c>
      <c r="T103" s="149">
        <v>0</v>
      </c>
      <c r="U103" s="149">
        <v>0</v>
      </c>
      <c r="V103" s="149">
        <v>0</v>
      </c>
      <c r="W103" s="149">
        <v>0</v>
      </c>
      <c r="X103" s="149">
        <v>0</v>
      </c>
      <c r="Y103" s="149">
        <v>0</v>
      </c>
      <c r="Z103" s="149">
        <v>0</v>
      </c>
      <c r="AA103" s="149">
        <v>0</v>
      </c>
      <c r="AB103" s="149">
        <v>0</v>
      </c>
    </row>
    <row r="104" spans="1:28" x14ac:dyDescent="0.2">
      <c r="A104" s="1">
        <v>299</v>
      </c>
      <c r="B104">
        <v>300</v>
      </c>
      <c r="C104" t="s">
        <v>200</v>
      </c>
      <c r="D104" t="s">
        <v>80</v>
      </c>
      <c r="E104" t="s">
        <v>207</v>
      </c>
      <c r="F104" t="s">
        <v>17</v>
      </c>
      <c r="G104" t="s">
        <v>16</v>
      </c>
      <c r="I104">
        <v>4.0433599999999998</v>
      </c>
      <c r="J104">
        <v>6.862E-2</v>
      </c>
      <c r="K104">
        <v>1.09158</v>
      </c>
      <c r="L104">
        <v>0.27378999999999998</v>
      </c>
      <c r="N104">
        <v>3.0037500000000001</v>
      </c>
      <c r="P104">
        <v>12.711349999999999</v>
      </c>
      <c r="Q104">
        <v>2.3999999999999998E-3</v>
      </c>
      <c r="R104">
        <v>21.194850000000002</v>
      </c>
      <c r="S104" s="149">
        <v>0</v>
      </c>
      <c r="T104" s="149">
        <v>0</v>
      </c>
      <c r="U104" s="149">
        <v>0</v>
      </c>
      <c r="V104" s="149">
        <v>0</v>
      </c>
      <c r="W104" s="149">
        <v>0</v>
      </c>
      <c r="X104" s="149">
        <v>0</v>
      </c>
      <c r="Y104" s="149">
        <v>0</v>
      </c>
      <c r="Z104" s="149">
        <v>0</v>
      </c>
      <c r="AA104" s="149">
        <v>0</v>
      </c>
      <c r="AB104" s="149">
        <v>0</v>
      </c>
    </row>
    <row r="105" spans="1:28" x14ac:dyDescent="0.2">
      <c r="A105" s="1">
        <v>311</v>
      </c>
      <c r="B105">
        <v>312</v>
      </c>
      <c r="C105" t="s">
        <v>238</v>
      </c>
      <c r="D105" t="s">
        <v>77</v>
      </c>
      <c r="E105" t="s">
        <v>234</v>
      </c>
      <c r="F105" t="s">
        <v>17</v>
      </c>
      <c r="G105" t="s">
        <v>16</v>
      </c>
      <c r="I105">
        <v>4.0433599999999998</v>
      </c>
      <c r="J105">
        <v>6.862E-2</v>
      </c>
      <c r="K105">
        <v>1.09158</v>
      </c>
      <c r="L105">
        <v>0.27378999999999998</v>
      </c>
      <c r="N105">
        <v>10.10238</v>
      </c>
      <c r="P105">
        <v>12.711349999999999</v>
      </c>
      <c r="Q105">
        <v>2.3999999999999998E-3</v>
      </c>
      <c r="R105">
        <v>28.293480000000002</v>
      </c>
      <c r="S105" s="149">
        <v>0</v>
      </c>
      <c r="T105" s="149">
        <v>0</v>
      </c>
      <c r="U105" s="149">
        <v>0</v>
      </c>
      <c r="V105" s="149">
        <v>0</v>
      </c>
      <c r="W105" s="149">
        <v>0</v>
      </c>
      <c r="X105" s="149">
        <v>0</v>
      </c>
      <c r="Y105" s="149">
        <v>0</v>
      </c>
      <c r="Z105" s="149">
        <v>0</v>
      </c>
      <c r="AA105" s="149">
        <v>0</v>
      </c>
      <c r="AB105" s="149">
        <v>0</v>
      </c>
    </row>
    <row r="106" spans="1:28" x14ac:dyDescent="0.2">
      <c r="A106" s="1">
        <v>313</v>
      </c>
      <c r="B106">
        <v>314</v>
      </c>
      <c r="C106" t="s">
        <v>239</v>
      </c>
      <c r="D106" t="s">
        <v>77</v>
      </c>
      <c r="E106" t="s">
        <v>235</v>
      </c>
      <c r="F106" t="s">
        <v>17</v>
      </c>
      <c r="G106" t="s">
        <v>16</v>
      </c>
      <c r="I106">
        <v>4.0433599999999998</v>
      </c>
      <c r="J106">
        <v>6.862E-2</v>
      </c>
      <c r="K106">
        <v>1.09158</v>
      </c>
      <c r="L106">
        <v>0.27378999999999998</v>
      </c>
      <c r="N106">
        <v>10.10238</v>
      </c>
      <c r="P106">
        <v>12.711349999999999</v>
      </c>
      <c r="Q106">
        <v>2.3999999999999998E-3</v>
      </c>
      <c r="R106">
        <v>28.293480000000002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9">
        <v>0</v>
      </c>
      <c r="AA106" s="149">
        <v>0</v>
      </c>
      <c r="AB106" s="149">
        <v>0</v>
      </c>
    </row>
    <row r="107" spans="1:28" x14ac:dyDescent="0.2">
      <c r="A107" s="1">
        <v>315</v>
      </c>
      <c r="B107">
        <v>316</v>
      </c>
      <c r="C107" t="s">
        <v>240</v>
      </c>
      <c r="D107" t="s">
        <v>77</v>
      </c>
      <c r="E107" t="s">
        <v>236</v>
      </c>
      <c r="F107" t="s">
        <v>17</v>
      </c>
      <c r="G107" t="s">
        <v>16</v>
      </c>
      <c r="I107">
        <v>4.0433599999999998</v>
      </c>
      <c r="J107">
        <v>6.862E-2</v>
      </c>
      <c r="K107">
        <v>1.09158</v>
      </c>
      <c r="L107">
        <v>0.27378999999999998</v>
      </c>
      <c r="N107">
        <v>10.10238</v>
      </c>
      <c r="P107">
        <v>12.711349999999999</v>
      </c>
      <c r="Q107">
        <v>2.3999999999999998E-3</v>
      </c>
      <c r="R107">
        <v>28.293480000000002</v>
      </c>
      <c r="S107" s="149">
        <v>0</v>
      </c>
      <c r="T107" s="149">
        <v>0</v>
      </c>
      <c r="U107" s="149">
        <v>0</v>
      </c>
      <c r="V107" s="149">
        <v>0</v>
      </c>
      <c r="W107" s="149">
        <v>0</v>
      </c>
      <c r="X107" s="149">
        <v>0</v>
      </c>
      <c r="Y107" s="149">
        <v>0</v>
      </c>
      <c r="Z107" s="149">
        <v>0</v>
      </c>
      <c r="AA107" s="149">
        <v>0</v>
      </c>
      <c r="AB107" s="149">
        <v>0</v>
      </c>
    </row>
    <row r="108" spans="1:28" x14ac:dyDescent="0.2">
      <c r="A108" s="1">
        <v>335</v>
      </c>
      <c r="B108">
        <v>336</v>
      </c>
      <c r="C108" t="s">
        <v>252</v>
      </c>
      <c r="D108" t="s">
        <v>80</v>
      </c>
      <c r="E108" t="s">
        <v>257</v>
      </c>
      <c r="F108" t="s">
        <v>17</v>
      </c>
      <c r="G108" t="s">
        <v>16</v>
      </c>
      <c r="H108" s="149">
        <v>0</v>
      </c>
      <c r="I108">
        <v>4.0433599999999998</v>
      </c>
      <c r="J108">
        <v>6.862E-2</v>
      </c>
      <c r="K108">
        <v>1.09158</v>
      </c>
      <c r="L108">
        <v>0.27378999999999998</v>
      </c>
      <c r="N108">
        <v>3.0037500000000001</v>
      </c>
      <c r="P108">
        <v>12.711349999999999</v>
      </c>
      <c r="Q108">
        <v>2.3999999999999998E-3</v>
      </c>
      <c r="R108">
        <v>21.194850000000002</v>
      </c>
      <c r="S108" s="149">
        <v>0</v>
      </c>
      <c r="T108" s="149">
        <v>0</v>
      </c>
      <c r="U108" s="149">
        <v>0</v>
      </c>
      <c r="V108" s="149">
        <v>0</v>
      </c>
      <c r="W108" s="149">
        <v>0</v>
      </c>
      <c r="X108" s="149">
        <v>0</v>
      </c>
      <c r="Y108" s="149">
        <v>0</v>
      </c>
      <c r="Z108" s="149">
        <v>0</v>
      </c>
      <c r="AA108" s="149">
        <v>0</v>
      </c>
      <c r="AB108" s="149">
        <v>0</v>
      </c>
    </row>
    <row r="109" spans="1:28" x14ac:dyDescent="0.2">
      <c r="A109" s="1">
        <v>343</v>
      </c>
      <c r="B109">
        <v>344</v>
      </c>
      <c r="C109" t="s">
        <v>254</v>
      </c>
      <c r="D109" t="s">
        <v>78</v>
      </c>
      <c r="E109" t="s">
        <v>263</v>
      </c>
      <c r="F109" t="s">
        <v>17</v>
      </c>
      <c r="G109" t="s">
        <v>16</v>
      </c>
      <c r="H109" s="149">
        <v>7976173</v>
      </c>
      <c r="I109">
        <v>4.0433599999999998</v>
      </c>
      <c r="J109">
        <v>6.862E-2</v>
      </c>
      <c r="K109">
        <v>1.09158</v>
      </c>
      <c r="L109">
        <v>0.27378999999999998</v>
      </c>
      <c r="N109">
        <v>10.10238</v>
      </c>
      <c r="P109">
        <v>12.711349999999999</v>
      </c>
      <c r="Q109">
        <v>2.3999999999999998E-3</v>
      </c>
      <c r="R109">
        <v>28.293480000000002</v>
      </c>
      <c r="S109" s="149">
        <v>32250.538861279998</v>
      </c>
      <c r="T109" s="149">
        <v>547.32499125999993</v>
      </c>
      <c r="U109" s="149">
        <v>8706.6309233399988</v>
      </c>
      <c r="V109" s="149">
        <v>2183.7964056699998</v>
      </c>
      <c r="W109" s="149">
        <v>0</v>
      </c>
      <c r="X109" s="149">
        <v>80578.330591739999</v>
      </c>
      <c r="Y109" s="149">
        <v>0</v>
      </c>
      <c r="Z109" s="149">
        <v>101387.92666355</v>
      </c>
      <c r="AA109" s="149">
        <v>19.142815199999998</v>
      </c>
      <c r="AB109" s="149">
        <v>225673.69125204001</v>
      </c>
    </row>
    <row r="110" spans="1:28" x14ac:dyDescent="0.2">
      <c r="A110" s="1">
        <v>374</v>
      </c>
      <c r="B110">
        <v>375</v>
      </c>
      <c r="C110" t="s">
        <v>292</v>
      </c>
      <c r="D110" t="s">
        <v>77</v>
      </c>
      <c r="E110" t="s">
        <v>257</v>
      </c>
      <c r="F110" t="s">
        <v>17</v>
      </c>
      <c r="G110" t="s">
        <v>16</v>
      </c>
      <c r="H110" s="149">
        <v>10941567</v>
      </c>
      <c r="I110">
        <v>4.0433599999999998</v>
      </c>
      <c r="J110">
        <v>6.862E-2</v>
      </c>
      <c r="K110">
        <v>1.09158</v>
      </c>
      <c r="L110">
        <v>0.27378999999999998</v>
      </c>
      <c r="N110">
        <v>10.10238</v>
      </c>
      <c r="P110">
        <v>12.711349999999999</v>
      </c>
      <c r="Q110">
        <v>2.3999999999999998E-3</v>
      </c>
      <c r="R110">
        <v>28.293480000000002</v>
      </c>
      <c r="S110" s="149">
        <v>44240.694345119991</v>
      </c>
      <c r="T110" s="149">
        <v>750.81032753999989</v>
      </c>
      <c r="U110" s="149">
        <v>11943.59570586</v>
      </c>
      <c r="V110" s="149">
        <v>2995.6916289299993</v>
      </c>
      <c r="W110" s="149">
        <v>0</v>
      </c>
      <c r="X110" s="149">
        <v>110535.86762945999</v>
      </c>
      <c r="Y110" s="149">
        <v>0</v>
      </c>
      <c r="Z110" s="149">
        <v>139082.08768544998</v>
      </c>
      <c r="AA110" s="149">
        <v>26.259760799999995</v>
      </c>
      <c r="AB110" s="149">
        <v>309575.00708315993</v>
      </c>
    </row>
    <row r="111" spans="1:28" x14ac:dyDescent="0.2">
      <c r="A111" s="1">
        <v>394</v>
      </c>
      <c r="B111">
        <v>395</v>
      </c>
      <c r="C111" t="s">
        <v>325</v>
      </c>
      <c r="D111" t="s">
        <v>77</v>
      </c>
      <c r="E111" t="s">
        <v>311</v>
      </c>
      <c r="F111" t="s">
        <v>17</v>
      </c>
      <c r="G111" t="s">
        <v>16</v>
      </c>
      <c r="H111" s="149">
        <v>110626</v>
      </c>
      <c r="I111">
        <v>4.0433599999999998</v>
      </c>
      <c r="J111">
        <v>6.862E-2</v>
      </c>
      <c r="K111">
        <v>1.09158</v>
      </c>
      <c r="L111">
        <v>0.27378999999999998</v>
      </c>
      <c r="N111">
        <v>10.10238</v>
      </c>
      <c r="P111">
        <v>12.711349999999999</v>
      </c>
      <c r="Q111">
        <v>2.3999999999999998E-3</v>
      </c>
      <c r="R111">
        <v>28.293480000000002</v>
      </c>
      <c r="S111" s="149">
        <v>447.30074336000001</v>
      </c>
      <c r="T111" s="149">
        <v>7.59115612</v>
      </c>
      <c r="U111" s="149">
        <v>120.75712908</v>
      </c>
      <c r="V111" s="149">
        <v>30.28829254</v>
      </c>
      <c r="W111" s="149">
        <v>0</v>
      </c>
      <c r="X111" s="149">
        <v>1117.58588988</v>
      </c>
      <c r="Y111" s="149">
        <v>0</v>
      </c>
      <c r="Z111" s="149">
        <v>1406.2058050999999</v>
      </c>
      <c r="AA111" s="149">
        <v>0.26550239999999997</v>
      </c>
      <c r="AB111" s="149">
        <v>3129.9945184799999</v>
      </c>
    </row>
    <row r="112" spans="1:28" x14ac:dyDescent="0.2">
      <c r="A112" s="1">
        <v>410</v>
      </c>
      <c r="B112">
        <v>411</v>
      </c>
      <c r="C112" t="s">
        <v>334</v>
      </c>
      <c r="D112" t="s">
        <v>77</v>
      </c>
      <c r="E112" t="s">
        <v>337</v>
      </c>
      <c r="F112" t="s">
        <v>17</v>
      </c>
      <c r="G112" t="s">
        <v>16</v>
      </c>
      <c r="H112" s="149">
        <v>1018155</v>
      </c>
      <c r="I112">
        <v>4.0433599999999998</v>
      </c>
      <c r="J112">
        <v>6.862E-2</v>
      </c>
      <c r="K112">
        <v>1.09158</v>
      </c>
      <c r="L112">
        <v>0.27378999999999998</v>
      </c>
      <c r="N112">
        <v>10.10238</v>
      </c>
      <c r="P112">
        <v>12.711349999999999</v>
      </c>
      <c r="Q112">
        <v>2.3999999999999998E-3</v>
      </c>
      <c r="R112">
        <v>28.293480000000002</v>
      </c>
      <c r="S112" s="149">
        <v>4116.7672008</v>
      </c>
      <c r="T112" s="149">
        <v>69.865796099999997</v>
      </c>
      <c r="U112" s="149">
        <v>1111.3976349</v>
      </c>
      <c r="V112" s="149">
        <v>278.76065745</v>
      </c>
      <c r="W112" s="149">
        <v>0</v>
      </c>
      <c r="X112" s="149">
        <v>10285.7887089</v>
      </c>
      <c r="Y112" s="149">
        <v>0</v>
      </c>
      <c r="Z112" s="149">
        <v>12942.12455925</v>
      </c>
      <c r="AA112" s="149">
        <v>2.4435719999999996</v>
      </c>
      <c r="AB112" s="149">
        <v>28807.1481294</v>
      </c>
    </row>
    <row r="113" spans="1:28" x14ac:dyDescent="0.2">
      <c r="A113" s="1">
        <v>412</v>
      </c>
      <c r="B113">
        <v>413</v>
      </c>
      <c r="C113" t="s">
        <v>335</v>
      </c>
      <c r="D113" t="s">
        <v>77</v>
      </c>
      <c r="E113" t="s">
        <v>338</v>
      </c>
      <c r="F113" t="s">
        <v>17</v>
      </c>
      <c r="G113" t="s">
        <v>16</v>
      </c>
      <c r="H113" s="149">
        <v>2093769</v>
      </c>
      <c r="I113">
        <v>4.0433599999999998</v>
      </c>
      <c r="J113">
        <v>6.862E-2</v>
      </c>
      <c r="K113">
        <v>1.09158</v>
      </c>
      <c r="L113">
        <v>0.27378999999999998</v>
      </c>
      <c r="N113">
        <v>10.10238</v>
      </c>
      <c r="P113">
        <v>12.711349999999999</v>
      </c>
      <c r="Q113">
        <v>2.3999999999999998E-3</v>
      </c>
      <c r="R113">
        <v>28.293480000000002</v>
      </c>
      <c r="S113" s="149">
        <v>8465.8618238399995</v>
      </c>
      <c r="T113" s="149">
        <v>143.67442878</v>
      </c>
      <c r="U113" s="149">
        <v>2285.5163650199997</v>
      </c>
      <c r="V113" s="149">
        <v>573.25301450999984</v>
      </c>
      <c r="W113" s="149">
        <v>0</v>
      </c>
      <c r="X113" s="149">
        <v>21152.050070219997</v>
      </c>
      <c r="Y113" s="149">
        <v>0</v>
      </c>
      <c r="Z113" s="149">
        <v>26614.630578149998</v>
      </c>
      <c r="AA113" s="149">
        <v>5.0250455999999994</v>
      </c>
      <c r="AB113" s="149">
        <v>59240.011326119995</v>
      </c>
    </row>
    <row r="114" spans="1:28" x14ac:dyDescent="0.2">
      <c r="A114" s="1">
        <v>414</v>
      </c>
      <c r="B114">
        <v>415</v>
      </c>
      <c r="C114" t="s">
        <v>336</v>
      </c>
      <c r="D114" t="s">
        <v>77</v>
      </c>
      <c r="E114" t="s">
        <v>339</v>
      </c>
      <c r="F114" t="s">
        <v>17</v>
      </c>
      <c r="G114" t="s">
        <v>16</v>
      </c>
      <c r="H114" s="149">
        <v>1552796</v>
      </c>
      <c r="I114">
        <v>4.0433599999999998</v>
      </c>
      <c r="J114">
        <v>6.862E-2</v>
      </c>
      <c r="K114">
        <v>1.09158</v>
      </c>
      <c r="L114">
        <v>0.27378999999999998</v>
      </c>
      <c r="N114">
        <v>10.10238</v>
      </c>
      <c r="P114">
        <v>12.711349999999999</v>
      </c>
      <c r="Q114">
        <v>2.3999999999999998E-3</v>
      </c>
      <c r="R114">
        <v>28.293480000000002</v>
      </c>
      <c r="S114" s="149">
        <v>6278.5132345599995</v>
      </c>
      <c r="T114" s="149">
        <v>106.55286152000001</v>
      </c>
      <c r="U114" s="149">
        <v>1695.00105768</v>
      </c>
      <c r="V114" s="149">
        <v>425.14001683999999</v>
      </c>
      <c r="W114" s="149">
        <v>0</v>
      </c>
      <c r="X114" s="149">
        <v>15686.93525448</v>
      </c>
      <c r="Y114" s="149">
        <v>0</v>
      </c>
      <c r="Z114" s="149">
        <v>19738.1334346</v>
      </c>
      <c r="AA114" s="149">
        <v>3.7267104</v>
      </c>
      <c r="AB114" s="149">
        <v>43934.002570079996</v>
      </c>
    </row>
    <row r="115" spans="1:28" x14ac:dyDescent="0.2">
      <c r="A115" s="1" t="s">
        <v>408</v>
      </c>
      <c r="B115">
        <v>453</v>
      </c>
      <c r="C115" t="s">
        <v>401</v>
      </c>
      <c r="D115" t="s">
        <v>77</v>
      </c>
      <c r="E115" t="s">
        <v>394</v>
      </c>
      <c r="F115" t="s">
        <v>17</v>
      </c>
      <c r="G115" t="s">
        <v>16</v>
      </c>
      <c r="H115" s="149">
        <v>829590</v>
      </c>
      <c r="I115">
        <v>4.0433599999999998</v>
      </c>
      <c r="J115">
        <v>6.862E-2</v>
      </c>
      <c r="K115">
        <v>1.09158</v>
      </c>
      <c r="L115">
        <v>0.27378999999999998</v>
      </c>
      <c r="N115">
        <v>10.10238</v>
      </c>
      <c r="P115">
        <v>12.711349999999999</v>
      </c>
      <c r="Q115">
        <v>2.3999999999999998E-3</v>
      </c>
      <c r="R115">
        <v>28.293480000000002</v>
      </c>
      <c r="S115" s="149">
        <v>3354.3310224000002</v>
      </c>
      <c r="T115" s="149">
        <v>56.926465800000003</v>
      </c>
      <c r="U115" s="149">
        <v>905.56385220000004</v>
      </c>
      <c r="V115" s="149">
        <v>227.13344609999999</v>
      </c>
      <c r="W115" s="149">
        <v>0</v>
      </c>
      <c r="X115" s="149">
        <v>8380.8334242000001</v>
      </c>
      <c r="Y115" s="149">
        <v>0</v>
      </c>
      <c r="Z115" s="149">
        <v>10545.2088465</v>
      </c>
      <c r="AA115" s="149">
        <v>1.9910159999999999</v>
      </c>
      <c r="AB115" s="149">
        <v>23471.988073200002</v>
      </c>
    </row>
    <row r="116" spans="1:28" x14ac:dyDescent="0.2">
      <c r="A116" s="1">
        <v>477</v>
      </c>
      <c r="B116">
        <v>478</v>
      </c>
      <c r="C116" t="s">
        <v>428</v>
      </c>
      <c r="D116" t="s">
        <v>77</v>
      </c>
      <c r="E116" t="s">
        <v>429</v>
      </c>
      <c r="F116" t="s">
        <v>17</v>
      </c>
      <c r="G116" t="s">
        <v>16</v>
      </c>
      <c r="H116" s="149">
        <v>6552615</v>
      </c>
      <c r="I116">
        <v>4.0433599999999998</v>
      </c>
      <c r="J116">
        <v>6.862E-2</v>
      </c>
      <c r="K116">
        <v>1.09158</v>
      </c>
      <c r="L116">
        <v>0.27378999999999998</v>
      </c>
      <c r="N116">
        <v>10.10238</v>
      </c>
      <c r="P116">
        <v>12.711349999999999</v>
      </c>
      <c r="Q116">
        <v>2.3999999999999998E-3</v>
      </c>
      <c r="R116">
        <v>28.293480000000002</v>
      </c>
      <c r="S116" s="149">
        <v>26494.581386399997</v>
      </c>
      <c r="T116" s="149">
        <v>449.64044129999996</v>
      </c>
      <c r="U116" s="149">
        <v>7152.7034816999994</v>
      </c>
      <c r="V116" s="149">
        <v>1794.0404608499998</v>
      </c>
      <c r="W116" s="149">
        <v>0</v>
      </c>
      <c r="X116" s="149">
        <v>66197.006723700004</v>
      </c>
      <c r="Y116" s="149">
        <v>0</v>
      </c>
      <c r="Z116" s="149">
        <v>83292.582680249994</v>
      </c>
      <c r="AA116" s="149">
        <v>15.726275999999999</v>
      </c>
      <c r="AB116" s="149">
        <v>185396.28145019998</v>
      </c>
    </row>
    <row r="117" spans="1:28" x14ac:dyDescent="0.2">
      <c r="A117" s="1">
        <v>479</v>
      </c>
      <c r="B117">
        <v>480</v>
      </c>
      <c r="C117" t="s">
        <v>430</v>
      </c>
      <c r="D117" t="s">
        <v>77</v>
      </c>
      <c r="E117" t="s">
        <v>431</v>
      </c>
      <c r="F117" t="s">
        <v>17</v>
      </c>
      <c r="G117" t="s">
        <v>16</v>
      </c>
      <c r="H117" s="149">
        <v>679238</v>
      </c>
      <c r="I117">
        <v>4.0433599999999998</v>
      </c>
      <c r="J117">
        <v>6.862E-2</v>
      </c>
      <c r="K117">
        <v>1.09158</v>
      </c>
      <c r="L117">
        <v>0.27378999999999998</v>
      </c>
      <c r="N117">
        <v>10.10238</v>
      </c>
      <c r="P117">
        <v>12.711349999999999</v>
      </c>
      <c r="Q117">
        <v>2.3999999999999998E-3</v>
      </c>
      <c r="R117">
        <v>28.293480000000002</v>
      </c>
      <c r="S117" s="149">
        <v>2746.4037596800003</v>
      </c>
      <c r="T117" s="149">
        <v>46.609311560000002</v>
      </c>
      <c r="U117" s="149">
        <v>741.44261604000008</v>
      </c>
      <c r="V117" s="149">
        <v>185.96857202000001</v>
      </c>
      <c r="W117" s="149">
        <v>0</v>
      </c>
      <c r="X117" s="149">
        <v>6861.9203864400006</v>
      </c>
      <c r="Y117" s="149">
        <v>0</v>
      </c>
      <c r="Z117" s="149">
        <v>8634.0319512999995</v>
      </c>
      <c r="AA117" s="149">
        <v>1.6301711999999999</v>
      </c>
      <c r="AB117" s="149">
        <v>19218.006768239997</v>
      </c>
    </row>
    <row r="118" spans="1:28" x14ac:dyDescent="0.2">
      <c r="A118" s="1">
        <v>99</v>
      </c>
      <c r="B118">
        <v>100</v>
      </c>
      <c r="C118" t="s">
        <v>181</v>
      </c>
      <c r="D118" t="s">
        <v>78</v>
      </c>
      <c r="E118" t="s">
        <v>25</v>
      </c>
      <c r="F118" t="s">
        <v>17</v>
      </c>
      <c r="G118" t="s">
        <v>18</v>
      </c>
      <c r="H118" s="149">
        <v>62888926</v>
      </c>
      <c r="I118">
        <v>4.0433599999999998</v>
      </c>
      <c r="J118">
        <v>6.862E-2</v>
      </c>
      <c r="K118">
        <v>1.09158</v>
      </c>
      <c r="L118">
        <v>0.27378999999999998</v>
      </c>
      <c r="N118">
        <v>10.10238</v>
      </c>
      <c r="P118">
        <v>11.48405</v>
      </c>
      <c r="Q118">
        <v>2.3999999999999998E-3</v>
      </c>
      <c r="R118">
        <v>27.066180000000003</v>
      </c>
      <c r="S118" s="149">
        <v>254282.56783135998</v>
      </c>
      <c r="T118" s="149">
        <v>4315.4381021199997</v>
      </c>
      <c r="U118" s="149">
        <v>68648.293843079999</v>
      </c>
      <c r="V118" s="149">
        <v>17218.359049539999</v>
      </c>
      <c r="W118" s="149">
        <v>0</v>
      </c>
      <c r="X118" s="149">
        <v>635327.82824387995</v>
      </c>
      <c r="Y118" s="149">
        <v>0</v>
      </c>
      <c r="Z118" s="149">
        <v>722219.57063029998</v>
      </c>
      <c r="AA118" s="149">
        <v>150.93342239999998</v>
      </c>
      <c r="AB118" s="149">
        <v>1702162.99112268</v>
      </c>
    </row>
    <row r="119" spans="1:28" x14ac:dyDescent="0.2">
      <c r="A119" s="1">
        <v>101</v>
      </c>
      <c r="B119">
        <v>102</v>
      </c>
      <c r="C119" t="s">
        <v>92</v>
      </c>
      <c r="D119" t="s">
        <v>79</v>
      </c>
      <c r="E119" t="s">
        <v>26</v>
      </c>
      <c r="F119" t="s">
        <v>17</v>
      </c>
      <c r="G119" t="s">
        <v>18</v>
      </c>
      <c r="H119" s="149">
        <v>37361</v>
      </c>
      <c r="I119">
        <v>4.0433599999999998</v>
      </c>
      <c r="J119">
        <v>6.862E-2</v>
      </c>
      <c r="K119">
        <v>1.09158</v>
      </c>
      <c r="L119">
        <v>0.27378999999999998</v>
      </c>
      <c r="N119">
        <v>3.0037500000000001</v>
      </c>
      <c r="P119">
        <v>11.48405</v>
      </c>
      <c r="Q119">
        <v>2.3999999999999998E-3</v>
      </c>
      <c r="R119">
        <v>19.967550000000003</v>
      </c>
      <c r="S119" s="149">
        <v>151.06397295999997</v>
      </c>
      <c r="T119" s="149">
        <v>2.56371182</v>
      </c>
      <c r="U119" s="149">
        <v>40.782520379999994</v>
      </c>
      <c r="V119" s="149">
        <v>10.229068189999998</v>
      </c>
      <c r="W119" s="149">
        <v>0</v>
      </c>
      <c r="X119" s="149">
        <v>112.22310374999999</v>
      </c>
      <c r="Y119" s="149">
        <v>0</v>
      </c>
      <c r="Z119" s="149">
        <v>429.05559204999997</v>
      </c>
      <c r="AA119" s="149">
        <v>8.9666399999999979E-2</v>
      </c>
      <c r="AB119" s="149">
        <v>746.00763554999992</v>
      </c>
    </row>
    <row r="120" spans="1:28" x14ac:dyDescent="0.2">
      <c r="A120" s="1">
        <v>174</v>
      </c>
      <c r="B120">
        <v>175</v>
      </c>
      <c r="C120" t="s">
        <v>93</v>
      </c>
      <c r="D120" t="s">
        <v>78</v>
      </c>
      <c r="E120" t="s">
        <v>40</v>
      </c>
      <c r="F120" t="s">
        <v>17</v>
      </c>
      <c r="G120" t="s">
        <v>18</v>
      </c>
      <c r="I120">
        <v>4.0433599999999998</v>
      </c>
      <c r="J120">
        <v>6.862E-2</v>
      </c>
      <c r="K120">
        <v>1.09158</v>
      </c>
      <c r="L120">
        <v>0.27378999999999998</v>
      </c>
      <c r="N120">
        <v>10.10238</v>
      </c>
      <c r="P120">
        <v>11.48405</v>
      </c>
      <c r="Q120">
        <v>2.3999999999999998E-3</v>
      </c>
      <c r="R120">
        <v>27.066180000000003</v>
      </c>
      <c r="S120" s="149">
        <v>0</v>
      </c>
      <c r="T120" s="149">
        <v>0</v>
      </c>
      <c r="U120" s="149">
        <v>0</v>
      </c>
      <c r="V120" s="149">
        <v>0</v>
      </c>
      <c r="W120" s="149">
        <v>0</v>
      </c>
      <c r="X120" s="149">
        <v>0</v>
      </c>
      <c r="Y120" s="149">
        <v>0</v>
      </c>
      <c r="Z120" s="149">
        <v>0</v>
      </c>
      <c r="AA120" s="149">
        <v>0</v>
      </c>
      <c r="AB120" s="149">
        <v>0</v>
      </c>
    </row>
    <row r="121" spans="1:28" x14ac:dyDescent="0.2">
      <c r="A121" s="1">
        <v>178</v>
      </c>
      <c r="B121">
        <v>179</v>
      </c>
      <c r="C121" t="s">
        <v>119</v>
      </c>
      <c r="D121" t="s">
        <v>79</v>
      </c>
      <c r="E121" t="s">
        <v>43</v>
      </c>
      <c r="F121" t="s">
        <v>17</v>
      </c>
      <c r="G121" t="s">
        <v>18</v>
      </c>
      <c r="I121">
        <v>4.0433599999999998</v>
      </c>
      <c r="J121">
        <v>6.862E-2</v>
      </c>
      <c r="K121">
        <v>1.09158</v>
      </c>
      <c r="L121">
        <v>0.27378999999999998</v>
      </c>
      <c r="N121">
        <v>3.0037500000000001</v>
      </c>
      <c r="P121">
        <v>11.48405</v>
      </c>
      <c r="Q121">
        <v>2.3999999999999998E-3</v>
      </c>
      <c r="R121">
        <v>19.967550000000003</v>
      </c>
      <c r="S121" s="149">
        <v>0</v>
      </c>
      <c r="T121" s="149">
        <v>0</v>
      </c>
      <c r="U121" s="149">
        <v>0</v>
      </c>
      <c r="V121" s="149">
        <v>0</v>
      </c>
      <c r="W121" s="149">
        <v>0</v>
      </c>
      <c r="X121" s="149">
        <v>0</v>
      </c>
      <c r="Y121" s="149">
        <v>0</v>
      </c>
      <c r="Z121" s="149">
        <v>0</v>
      </c>
      <c r="AA121" s="149">
        <v>0</v>
      </c>
      <c r="AB121" s="149">
        <v>0</v>
      </c>
    </row>
    <row r="122" spans="1:28" x14ac:dyDescent="0.2">
      <c r="A122" s="1">
        <v>191</v>
      </c>
      <c r="B122">
        <v>192</v>
      </c>
      <c r="C122" t="s">
        <v>121</v>
      </c>
      <c r="D122" t="s">
        <v>79</v>
      </c>
      <c r="E122" t="s">
        <v>54</v>
      </c>
      <c r="F122" t="s">
        <v>17</v>
      </c>
      <c r="G122" t="s">
        <v>18</v>
      </c>
      <c r="H122" s="149">
        <v>0</v>
      </c>
      <c r="I122">
        <v>4.0433599999999998</v>
      </c>
      <c r="J122">
        <v>6.862E-2</v>
      </c>
      <c r="K122">
        <v>1.09158</v>
      </c>
      <c r="L122">
        <v>0.27378999999999998</v>
      </c>
      <c r="N122">
        <v>3.0037500000000001</v>
      </c>
      <c r="P122">
        <v>11.48405</v>
      </c>
      <c r="Q122">
        <v>2.3999999999999998E-3</v>
      </c>
      <c r="R122">
        <v>19.967550000000003</v>
      </c>
      <c r="S122" s="149">
        <v>0</v>
      </c>
      <c r="T122" s="149">
        <v>0</v>
      </c>
      <c r="U122" s="149">
        <v>0</v>
      </c>
      <c r="V122" s="149">
        <v>0</v>
      </c>
      <c r="W122" s="149">
        <v>0</v>
      </c>
      <c r="X122" s="149">
        <v>0</v>
      </c>
      <c r="Y122" s="149">
        <v>0</v>
      </c>
      <c r="Z122" s="149">
        <v>0</v>
      </c>
      <c r="AA122" s="149">
        <v>0</v>
      </c>
      <c r="AB122" s="149">
        <v>0</v>
      </c>
    </row>
    <row r="123" spans="1:28" x14ac:dyDescent="0.2">
      <c r="A123" s="1">
        <v>204</v>
      </c>
      <c r="B123">
        <v>205</v>
      </c>
      <c r="C123" t="s">
        <v>125</v>
      </c>
      <c r="D123" t="s">
        <v>78</v>
      </c>
      <c r="E123" t="s">
        <v>68</v>
      </c>
      <c r="F123" t="s">
        <v>17</v>
      </c>
      <c r="G123" t="s">
        <v>18</v>
      </c>
      <c r="H123" s="149">
        <v>0</v>
      </c>
      <c r="I123">
        <v>4.0433599999999998</v>
      </c>
      <c r="J123">
        <v>6.862E-2</v>
      </c>
      <c r="K123">
        <v>1.09158</v>
      </c>
      <c r="L123">
        <v>0.27378999999999998</v>
      </c>
      <c r="N123">
        <v>10.10238</v>
      </c>
      <c r="P123">
        <v>11.48405</v>
      </c>
      <c r="Q123">
        <v>2.3999999999999998E-3</v>
      </c>
      <c r="R123">
        <v>27.066180000000003</v>
      </c>
      <c r="S123" s="149">
        <v>0</v>
      </c>
      <c r="T123" s="149">
        <v>0</v>
      </c>
      <c r="U123" s="149">
        <v>0</v>
      </c>
      <c r="V123" s="149">
        <v>0</v>
      </c>
      <c r="W123" s="149">
        <v>0</v>
      </c>
      <c r="X123" s="149">
        <v>0</v>
      </c>
      <c r="Y123" s="149">
        <v>0</v>
      </c>
      <c r="Z123" s="149">
        <v>0</v>
      </c>
      <c r="AA123" s="149">
        <v>0</v>
      </c>
      <c r="AB123" s="149">
        <v>0</v>
      </c>
    </row>
    <row r="124" spans="1:28" x14ac:dyDescent="0.2">
      <c r="A124" s="1">
        <v>220</v>
      </c>
      <c r="B124">
        <v>221</v>
      </c>
      <c r="C124" t="s">
        <v>128</v>
      </c>
      <c r="D124" t="s">
        <v>78</v>
      </c>
      <c r="E124" t="s">
        <v>154</v>
      </c>
      <c r="F124" t="s">
        <v>17</v>
      </c>
      <c r="G124" t="s">
        <v>18</v>
      </c>
      <c r="H124" s="149">
        <v>0</v>
      </c>
      <c r="I124">
        <v>4.0433599999999998</v>
      </c>
      <c r="J124">
        <v>6.862E-2</v>
      </c>
      <c r="K124">
        <v>1.09158</v>
      </c>
      <c r="L124">
        <v>0.27378999999999998</v>
      </c>
      <c r="N124">
        <v>10.10238</v>
      </c>
      <c r="P124">
        <v>11.48405</v>
      </c>
      <c r="Q124">
        <v>2.3999999999999998E-3</v>
      </c>
      <c r="R124">
        <v>27.066180000000003</v>
      </c>
      <c r="S124" s="149">
        <v>0</v>
      </c>
      <c r="T124" s="149">
        <v>0</v>
      </c>
      <c r="U124" s="149">
        <v>0</v>
      </c>
      <c r="V124" s="149">
        <v>0</v>
      </c>
      <c r="W124" s="149">
        <v>0</v>
      </c>
      <c r="X124" s="149">
        <v>0</v>
      </c>
      <c r="Y124" s="149">
        <v>0</v>
      </c>
      <c r="Z124" s="149">
        <v>0</v>
      </c>
      <c r="AA124" s="149">
        <v>0</v>
      </c>
      <c r="AB124" s="149">
        <v>0</v>
      </c>
    </row>
    <row r="125" spans="1:28" x14ac:dyDescent="0.2">
      <c r="A125" s="1">
        <v>222</v>
      </c>
      <c r="B125">
        <v>223</v>
      </c>
      <c r="C125" t="s">
        <v>135</v>
      </c>
      <c r="D125" t="s">
        <v>79</v>
      </c>
      <c r="E125" t="s">
        <v>155</v>
      </c>
      <c r="F125" t="s">
        <v>17</v>
      </c>
      <c r="G125" t="s">
        <v>18</v>
      </c>
      <c r="H125" s="149">
        <v>0</v>
      </c>
      <c r="I125">
        <v>4.0433599999999998</v>
      </c>
      <c r="J125">
        <v>6.862E-2</v>
      </c>
      <c r="K125">
        <v>1.09158</v>
      </c>
      <c r="L125">
        <v>0.27378999999999998</v>
      </c>
      <c r="N125">
        <v>3.0037500000000001</v>
      </c>
      <c r="P125">
        <v>11.48405</v>
      </c>
      <c r="Q125">
        <v>2.3999999999999998E-3</v>
      </c>
      <c r="R125">
        <v>19.967550000000003</v>
      </c>
      <c r="S125" s="149">
        <v>0</v>
      </c>
      <c r="T125" s="149">
        <v>0</v>
      </c>
      <c r="U125" s="149">
        <v>0</v>
      </c>
      <c r="V125" s="149">
        <v>0</v>
      </c>
      <c r="W125" s="149">
        <v>0</v>
      </c>
      <c r="X125" s="149">
        <v>0</v>
      </c>
      <c r="Y125" s="149">
        <v>0</v>
      </c>
      <c r="Z125" s="149">
        <v>0</v>
      </c>
      <c r="AA125" s="149">
        <v>0</v>
      </c>
      <c r="AB125" s="149">
        <v>0</v>
      </c>
    </row>
    <row r="126" spans="1:28" x14ac:dyDescent="0.2">
      <c r="A126" s="1">
        <v>257</v>
      </c>
      <c r="B126">
        <v>258</v>
      </c>
      <c r="C126" t="s">
        <v>136</v>
      </c>
      <c r="D126" t="s">
        <v>79</v>
      </c>
      <c r="E126" t="s">
        <v>161</v>
      </c>
      <c r="F126" t="s">
        <v>17</v>
      </c>
      <c r="G126" t="s">
        <v>18</v>
      </c>
      <c r="H126" s="149">
        <v>0</v>
      </c>
      <c r="I126">
        <v>4.0433599999999998</v>
      </c>
      <c r="J126">
        <v>6.862E-2</v>
      </c>
      <c r="K126">
        <v>1.09158</v>
      </c>
      <c r="L126">
        <v>0.27378999999999998</v>
      </c>
      <c r="N126">
        <v>3.0037500000000001</v>
      </c>
      <c r="P126">
        <v>11.48405</v>
      </c>
      <c r="Q126">
        <v>2.3999999999999998E-3</v>
      </c>
      <c r="R126">
        <v>19.967550000000003</v>
      </c>
      <c r="S126" s="149">
        <v>0</v>
      </c>
      <c r="T126" s="149">
        <v>0</v>
      </c>
      <c r="U126" s="149">
        <v>0</v>
      </c>
      <c r="V126" s="149">
        <v>0</v>
      </c>
      <c r="W126" s="149">
        <v>0</v>
      </c>
      <c r="X126" s="149">
        <v>0</v>
      </c>
      <c r="Y126" s="149">
        <v>0</v>
      </c>
      <c r="Z126" s="149">
        <v>0</v>
      </c>
      <c r="AA126" s="149">
        <v>0</v>
      </c>
      <c r="AB126" s="149">
        <v>0</v>
      </c>
    </row>
    <row r="127" spans="1:28" x14ac:dyDescent="0.2">
      <c r="A127" s="1">
        <v>285</v>
      </c>
      <c r="B127">
        <v>286</v>
      </c>
      <c r="C127" t="s">
        <v>194</v>
      </c>
      <c r="D127" t="s">
        <v>79</v>
      </c>
      <c r="E127" t="s">
        <v>195</v>
      </c>
      <c r="F127" t="s">
        <v>17</v>
      </c>
      <c r="G127" t="s">
        <v>18</v>
      </c>
      <c r="H127" s="149">
        <v>7550530</v>
      </c>
      <c r="I127">
        <v>4.0433599999999998</v>
      </c>
      <c r="J127">
        <v>6.862E-2</v>
      </c>
      <c r="K127">
        <v>1.09158</v>
      </c>
      <c r="L127">
        <v>0.27378999999999998</v>
      </c>
      <c r="N127">
        <v>10.10238</v>
      </c>
      <c r="P127">
        <v>11.48405</v>
      </c>
      <c r="Q127">
        <v>2.3999999999999998E-3</v>
      </c>
      <c r="R127">
        <v>27.066180000000003</v>
      </c>
      <c r="S127" s="149">
        <v>30529.510980799998</v>
      </c>
      <c r="T127" s="149">
        <v>518.11736859999996</v>
      </c>
      <c r="U127" s="149">
        <v>8242.0075373999989</v>
      </c>
      <c r="V127" s="149">
        <v>2067.2596086999997</v>
      </c>
      <c r="W127" s="149">
        <v>0</v>
      </c>
      <c r="X127" s="149">
        <v>76278.323261400001</v>
      </c>
      <c r="Y127" s="149">
        <v>0</v>
      </c>
      <c r="Z127" s="149">
        <v>86710.664046499995</v>
      </c>
      <c r="AA127" s="149">
        <v>18.121271999999998</v>
      </c>
      <c r="AB127" s="149">
        <v>204364.00407539998</v>
      </c>
    </row>
    <row r="128" spans="1:28" x14ac:dyDescent="0.2">
      <c r="A128" s="1">
        <v>130</v>
      </c>
      <c r="B128">
        <v>131</v>
      </c>
      <c r="C128" t="s">
        <v>106</v>
      </c>
      <c r="D128" t="s">
        <v>83</v>
      </c>
      <c r="E128" t="s">
        <v>33</v>
      </c>
      <c r="F128" t="s">
        <v>21</v>
      </c>
      <c r="G128" t="s">
        <v>16</v>
      </c>
      <c r="H128" s="149">
        <v>3119654</v>
      </c>
      <c r="I128">
        <v>4.0433599999999998</v>
      </c>
      <c r="J128">
        <v>6.862E-2</v>
      </c>
      <c r="K128">
        <v>1.09158</v>
      </c>
      <c r="L128">
        <v>0.27378999999999998</v>
      </c>
      <c r="N128">
        <v>11.47405</v>
      </c>
      <c r="P128">
        <v>12.711349999999999</v>
      </c>
      <c r="Q128">
        <v>2.3999999999999998E-3</v>
      </c>
      <c r="R128">
        <v>29.665150000000001</v>
      </c>
      <c r="S128" s="149">
        <v>12613.88419744</v>
      </c>
      <c r="T128" s="149">
        <v>214.07065747999999</v>
      </c>
      <c r="U128" s="149">
        <v>3405.3519133199998</v>
      </c>
      <c r="V128" s="149">
        <v>854.13006865999989</v>
      </c>
      <c r="W128" s="149">
        <v>0</v>
      </c>
      <c r="X128" s="149">
        <v>35795.065978699997</v>
      </c>
      <c r="Y128" s="149">
        <v>0</v>
      </c>
      <c r="Z128" s="149">
        <v>39655.013872899995</v>
      </c>
      <c r="AA128" s="149">
        <v>7.4871695999999996</v>
      </c>
      <c r="AB128" s="149">
        <v>92545.003858099997</v>
      </c>
    </row>
    <row r="129" spans="1:28" x14ac:dyDescent="0.2">
      <c r="A129" s="1">
        <v>136</v>
      </c>
      <c r="B129">
        <v>137</v>
      </c>
      <c r="C129" t="s">
        <v>107</v>
      </c>
      <c r="D129" t="s">
        <v>84</v>
      </c>
      <c r="E129" t="s">
        <v>34</v>
      </c>
      <c r="F129" t="s">
        <v>21</v>
      </c>
      <c r="G129" t="s">
        <v>16</v>
      </c>
      <c r="H129" s="149">
        <v>6794</v>
      </c>
      <c r="I129">
        <v>4.0433599999999998</v>
      </c>
      <c r="J129">
        <v>6.862E-2</v>
      </c>
      <c r="K129">
        <v>1.09158</v>
      </c>
      <c r="L129">
        <v>0.27378999999999998</v>
      </c>
      <c r="N129">
        <v>3.0037500000000001</v>
      </c>
      <c r="P129">
        <v>12.711349999999999</v>
      </c>
      <c r="Q129">
        <v>2.3999999999999998E-3</v>
      </c>
      <c r="R129">
        <v>21.194850000000002</v>
      </c>
      <c r="S129" s="149">
        <v>27.470587839999997</v>
      </c>
      <c r="T129" s="149">
        <v>0.46620427999999997</v>
      </c>
      <c r="U129" s="149">
        <v>7.4161945199999995</v>
      </c>
      <c r="V129" s="149">
        <v>1.8601292599999997</v>
      </c>
      <c r="W129" s="149">
        <v>0</v>
      </c>
      <c r="X129" s="149">
        <v>20.407477499999999</v>
      </c>
      <c r="Y129" s="149">
        <v>0</v>
      </c>
      <c r="Z129" s="149">
        <v>86.360911899999991</v>
      </c>
      <c r="AA129" s="149">
        <v>1.6305599999999996E-2</v>
      </c>
      <c r="AB129" s="149">
        <v>143.99781089999999</v>
      </c>
    </row>
    <row r="130" spans="1:28" x14ac:dyDescent="0.2">
      <c r="A130" s="1">
        <v>189</v>
      </c>
      <c r="B130">
        <v>190</v>
      </c>
      <c r="C130" t="s">
        <v>124</v>
      </c>
      <c r="D130" t="s">
        <v>83</v>
      </c>
      <c r="E130" t="s">
        <v>67</v>
      </c>
      <c r="F130" t="s">
        <v>21</v>
      </c>
      <c r="G130" t="s">
        <v>16</v>
      </c>
      <c r="H130" s="149">
        <v>0</v>
      </c>
      <c r="I130">
        <v>4.0433599999999998</v>
      </c>
      <c r="J130">
        <v>6.862E-2</v>
      </c>
      <c r="K130">
        <v>1.09158</v>
      </c>
      <c r="L130">
        <v>0.27378999999999998</v>
      </c>
      <c r="N130">
        <v>11.47405</v>
      </c>
      <c r="P130">
        <v>12.711349999999999</v>
      </c>
      <c r="Q130">
        <v>2.3999999999999998E-3</v>
      </c>
      <c r="R130">
        <v>29.665150000000001</v>
      </c>
      <c r="S130" s="149">
        <v>0</v>
      </c>
      <c r="T130" s="149">
        <v>0</v>
      </c>
      <c r="U130" s="149">
        <v>0</v>
      </c>
      <c r="V130" s="149">
        <v>0</v>
      </c>
      <c r="W130" s="149">
        <v>0</v>
      </c>
      <c r="X130" s="149">
        <v>0</v>
      </c>
      <c r="Y130" s="149">
        <v>0</v>
      </c>
      <c r="Z130" s="149">
        <v>0</v>
      </c>
      <c r="AA130" s="149">
        <v>0</v>
      </c>
      <c r="AB130" s="149">
        <v>0</v>
      </c>
    </row>
    <row r="131" spans="1:28" x14ac:dyDescent="0.2">
      <c r="A131" s="1">
        <v>206</v>
      </c>
      <c r="B131">
        <v>207</v>
      </c>
      <c r="C131" t="s">
        <v>129</v>
      </c>
      <c r="D131" t="s">
        <v>83</v>
      </c>
      <c r="E131" t="s">
        <v>69</v>
      </c>
      <c r="F131" t="s">
        <v>21</v>
      </c>
      <c r="G131" t="s">
        <v>16</v>
      </c>
      <c r="H131" s="149">
        <v>0</v>
      </c>
      <c r="I131">
        <v>4.0433599999999998</v>
      </c>
      <c r="J131">
        <v>6.862E-2</v>
      </c>
      <c r="K131">
        <v>1.09158</v>
      </c>
      <c r="L131">
        <v>0.27378999999999998</v>
      </c>
      <c r="N131">
        <v>11.47405</v>
      </c>
      <c r="P131">
        <v>12.711349999999999</v>
      </c>
      <c r="Q131">
        <v>2.3999999999999998E-3</v>
      </c>
      <c r="R131">
        <v>29.665150000000001</v>
      </c>
      <c r="S131" s="149">
        <v>0</v>
      </c>
      <c r="T131" s="149">
        <v>0</v>
      </c>
      <c r="U131" s="149">
        <v>0</v>
      </c>
      <c r="V131" s="149">
        <v>0</v>
      </c>
      <c r="W131" s="149">
        <v>0</v>
      </c>
      <c r="X131" s="149">
        <v>0</v>
      </c>
      <c r="Y131" s="149">
        <v>0</v>
      </c>
      <c r="Z131" s="149">
        <v>0</v>
      </c>
      <c r="AA131" s="149">
        <v>0</v>
      </c>
      <c r="AB131" s="149">
        <v>0</v>
      </c>
    </row>
    <row r="132" spans="1:28" x14ac:dyDescent="0.2">
      <c r="A132" s="1">
        <v>266</v>
      </c>
      <c r="B132">
        <v>267</v>
      </c>
      <c r="C132" t="s">
        <v>183</v>
      </c>
      <c r="D132" t="s">
        <v>84</v>
      </c>
      <c r="E132" t="s">
        <v>187</v>
      </c>
      <c r="F132" t="s">
        <v>21</v>
      </c>
      <c r="G132" t="s">
        <v>16</v>
      </c>
      <c r="H132" s="149">
        <v>0</v>
      </c>
      <c r="I132">
        <v>4.0433599999999998</v>
      </c>
      <c r="J132">
        <v>6.862E-2</v>
      </c>
      <c r="K132">
        <v>1.09158</v>
      </c>
      <c r="L132">
        <v>0.27378999999999998</v>
      </c>
      <c r="N132">
        <v>3.0037500000000001</v>
      </c>
      <c r="P132">
        <v>12.711349999999999</v>
      </c>
      <c r="Q132">
        <v>2.3999999999999998E-3</v>
      </c>
      <c r="R132">
        <v>21.194850000000002</v>
      </c>
      <c r="S132" s="149">
        <v>0</v>
      </c>
      <c r="T132" s="149">
        <v>0</v>
      </c>
      <c r="U132" s="149">
        <v>0</v>
      </c>
      <c r="V132" s="149">
        <v>0</v>
      </c>
      <c r="W132" s="149">
        <v>0</v>
      </c>
      <c r="X132" s="149">
        <v>0</v>
      </c>
      <c r="Y132" s="149">
        <v>0</v>
      </c>
      <c r="Z132" s="149">
        <v>0</v>
      </c>
      <c r="AA132" s="149">
        <v>0</v>
      </c>
      <c r="AB132" s="149">
        <v>0</v>
      </c>
    </row>
    <row r="133" spans="1:28" x14ac:dyDescent="0.2">
      <c r="A133" s="1">
        <v>241</v>
      </c>
      <c r="B133">
        <v>242</v>
      </c>
      <c r="C133" t="s">
        <v>148</v>
      </c>
      <c r="D133" t="s">
        <v>146</v>
      </c>
      <c r="E133" t="s">
        <v>150</v>
      </c>
      <c r="F133" t="s">
        <v>159</v>
      </c>
      <c r="G133" t="s">
        <v>23</v>
      </c>
      <c r="H133" s="149">
        <v>19392383</v>
      </c>
      <c r="I133">
        <v>4.0433599999999998</v>
      </c>
      <c r="J133">
        <v>6.862E-2</v>
      </c>
      <c r="K133">
        <v>1.09158</v>
      </c>
      <c r="L133">
        <v>0.27378999999999998</v>
      </c>
      <c r="N133">
        <v>7.2031799999999997</v>
      </c>
      <c r="O133">
        <v>0.1</v>
      </c>
      <c r="P133">
        <v>10.385289999999999</v>
      </c>
      <c r="Q133">
        <v>2.3999999999999998E-3</v>
      </c>
      <c r="R133">
        <v>23.168219999999998</v>
      </c>
      <c r="S133" s="149">
        <v>78410.385726880006</v>
      </c>
      <c r="T133" s="149">
        <v>1330.7053214600001</v>
      </c>
      <c r="U133" s="149">
        <v>21168.337435140002</v>
      </c>
      <c r="V133" s="149">
        <v>5309.4405415700003</v>
      </c>
      <c r="W133" s="149">
        <v>0</v>
      </c>
      <c r="X133" s="149">
        <v>139686.82537794</v>
      </c>
      <c r="Y133" s="149">
        <v>1939.2383000000002</v>
      </c>
      <c r="Z133" s="149">
        <v>201395.52124607001</v>
      </c>
      <c r="AA133" s="149">
        <v>46.541719200000003</v>
      </c>
      <c r="AB133" s="149">
        <v>449286.99566825997</v>
      </c>
    </row>
    <row r="134" spans="1:28" x14ac:dyDescent="0.2">
      <c r="A134" s="1">
        <v>243</v>
      </c>
      <c r="B134">
        <v>244</v>
      </c>
      <c r="C134" t="s">
        <v>149</v>
      </c>
      <c r="D134" t="s">
        <v>147</v>
      </c>
      <c r="E134" t="s">
        <v>151</v>
      </c>
      <c r="F134" t="s">
        <v>159</v>
      </c>
      <c r="G134" t="s">
        <v>23</v>
      </c>
      <c r="H134" s="149">
        <v>0</v>
      </c>
      <c r="I134">
        <v>4.0433599999999998</v>
      </c>
      <c r="J134">
        <v>6.862E-2</v>
      </c>
      <c r="K134">
        <v>1.09158</v>
      </c>
      <c r="L134">
        <v>0.27378999999999998</v>
      </c>
      <c r="O134">
        <v>0.1</v>
      </c>
      <c r="P134">
        <v>10.385289999999999</v>
      </c>
      <c r="Q134">
        <v>2.3999999999999998E-3</v>
      </c>
      <c r="R134">
        <v>15.965039999999998</v>
      </c>
      <c r="S134" s="149">
        <v>0</v>
      </c>
      <c r="T134" s="149">
        <v>0</v>
      </c>
      <c r="U134" s="149">
        <v>0</v>
      </c>
      <c r="V134" s="149">
        <v>0</v>
      </c>
      <c r="W134" s="149">
        <v>0</v>
      </c>
      <c r="X134" s="149">
        <v>0</v>
      </c>
      <c r="Y134" s="149">
        <v>0</v>
      </c>
      <c r="Z134" s="149">
        <v>0</v>
      </c>
      <c r="AA134" s="149">
        <v>0</v>
      </c>
      <c r="AB134" s="149">
        <v>0</v>
      </c>
    </row>
    <row r="135" spans="1:28" x14ac:dyDescent="0.2">
      <c r="A135" s="1">
        <v>307</v>
      </c>
      <c r="B135">
        <v>308</v>
      </c>
      <c r="C135" t="s">
        <v>231</v>
      </c>
      <c r="D135" t="s">
        <v>146</v>
      </c>
      <c r="E135" t="s">
        <v>232</v>
      </c>
      <c r="F135" t="s">
        <v>159</v>
      </c>
      <c r="G135" t="s">
        <v>23</v>
      </c>
      <c r="H135" s="149">
        <v>2198788</v>
      </c>
      <c r="I135">
        <v>4.0433599999999998</v>
      </c>
      <c r="J135">
        <v>6.862E-2</v>
      </c>
      <c r="K135">
        <v>1.09158</v>
      </c>
      <c r="L135">
        <v>0.27378999999999998</v>
      </c>
      <c r="N135">
        <v>7.2031799999999997</v>
      </c>
      <c r="O135">
        <v>0.1</v>
      </c>
      <c r="P135">
        <v>10.385289999999999</v>
      </c>
      <c r="Q135">
        <v>2.3999999999999998E-3</v>
      </c>
      <c r="R135">
        <v>23.168219999999998</v>
      </c>
      <c r="S135" s="149">
        <v>8890.4914476800004</v>
      </c>
      <c r="T135" s="149">
        <v>150.88083255999999</v>
      </c>
      <c r="U135" s="149">
        <v>2400.1530050400002</v>
      </c>
      <c r="V135" s="149">
        <v>602.00616651999997</v>
      </c>
      <c r="W135" s="149">
        <v>0</v>
      </c>
      <c r="X135" s="149">
        <v>15838.265745839999</v>
      </c>
      <c r="Y135" s="149">
        <v>219.87880000000001</v>
      </c>
      <c r="Z135" s="149">
        <v>22835.05102852</v>
      </c>
      <c r="AA135" s="149">
        <v>5.2770911999999992</v>
      </c>
      <c r="AB135" s="149">
        <v>50942.004117359997</v>
      </c>
    </row>
    <row r="136" spans="1:28" x14ac:dyDescent="0.2">
      <c r="A136" s="1">
        <v>10.92262</v>
      </c>
      <c r="B136">
        <v>225</v>
      </c>
      <c r="C136" t="s">
        <v>138</v>
      </c>
      <c r="D136" t="s">
        <v>139</v>
      </c>
      <c r="E136" t="s">
        <v>152</v>
      </c>
      <c r="F136" t="s">
        <v>144</v>
      </c>
      <c r="G136" t="s">
        <v>144</v>
      </c>
      <c r="H136" s="149">
        <v>25453976</v>
      </c>
      <c r="I136">
        <v>4.0433599999999998</v>
      </c>
      <c r="J136">
        <v>6.862E-2</v>
      </c>
      <c r="K136">
        <v>1.09158</v>
      </c>
      <c r="L136">
        <v>0.27378999999999998</v>
      </c>
      <c r="N136">
        <v>10.976290000000001</v>
      </c>
      <c r="P136">
        <v>9.5508199999999999</v>
      </c>
      <c r="Q136">
        <v>2.3999999999999998E-3</v>
      </c>
      <c r="R136">
        <v>26.006860000000003</v>
      </c>
      <c r="S136" s="149">
        <v>102919.58839935999</v>
      </c>
      <c r="T136" s="149">
        <v>1746.65183312</v>
      </c>
      <c r="U136" s="149">
        <v>27785.05112208</v>
      </c>
      <c r="V136" s="149">
        <v>6969.0440890399987</v>
      </c>
      <c r="W136" s="149">
        <v>0</v>
      </c>
      <c r="X136" s="149">
        <v>279390.22222903999</v>
      </c>
      <c r="Y136" s="149">
        <v>0</v>
      </c>
      <c r="Z136" s="149">
        <v>243106.34306031998</v>
      </c>
      <c r="AA136" s="149">
        <v>61.089542399999992</v>
      </c>
      <c r="AB136" s="149">
        <v>661977.99027535995</v>
      </c>
    </row>
    <row r="137" spans="1:28" x14ac:dyDescent="0.2">
      <c r="A137" s="1">
        <v>226</v>
      </c>
      <c r="B137">
        <v>227</v>
      </c>
      <c r="C137" t="s">
        <v>141</v>
      </c>
      <c r="D137" t="s">
        <v>140</v>
      </c>
      <c r="E137" t="s">
        <v>153</v>
      </c>
      <c r="F137" t="s">
        <v>145</v>
      </c>
      <c r="G137" t="s">
        <v>144</v>
      </c>
      <c r="H137" s="149">
        <v>0</v>
      </c>
      <c r="I137">
        <v>4.0433599999999998</v>
      </c>
      <c r="J137">
        <v>6.862E-2</v>
      </c>
      <c r="K137">
        <v>1.09158</v>
      </c>
      <c r="L137">
        <v>0.27378999999999998</v>
      </c>
      <c r="N137">
        <v>3.0037500000000001</v>
      </c>
      <c r="P137">
        <v>9.5508199999999999</v>
      </c>
      <c r="Q137">
        <v>2.3999999999999998E-3</v>
      </c>
      <c r="R137">
        <v>18.034320000000001</v>
      </c>
      <c r="S137" s="149">
        <v>0</v>
      </c>
      <c r="T137" s="149">
        <v>0</v>
      </c>
      <c r="U137" s="149">
        <v>0</v>
      </c>
      <c r="V137" s="149">
        <v>0</v>
      </c>
      <c r="W137" s="149">
        <v>0</v>
      </c>
      <c r="X137" s="149">
        <v>0</v>
      </c>
      <c r="Y137" s="149">
        <v>0</v>
      </c>
      <c r="Z137" s="149">
        <v>0</v>
      </c>
      <c r="AA137" s="149">
        <v>0</v>
      </c>
      <c r="AB137" s="149">
        <v>0</v>
      </c>
    </row>
    <row r="138" spans="1:28" x14ac:dyDescent="0.2">
      <c r="A138" s="1">
        <v>305</v>
      </c>
      <c r="B138">
        <v>306</v>
      </c>
      <c r="C138" t="s">
        <v>219</v>
      </c>
      <c r="D138" t="s">
        <v>139</v>
      </c>
      <c r="E138" t="s">
        <v>220</v>
      </c>
      <c r="F138" t="s">
        <v>144</v>
      </c>
      <c r="G138" t="s">
        <v>144</v>
      </c>
      <c r="I138">
        <v>4.0433599999999998</v>
      </c>
      <c r="J138">
        <v>6.862E-2</v>
      </c>
      <c r="K138">
        <v>1.09158</v>
      </c>
      <c r="L138">
        <v>0.27378999999999998</v>
      </c>
      <c r="N138">
        <v>10.976290000000001</v>
      </c>
      <c r="P138">
        <v>9.5508199999999999</v>
      </c>
      <c r="Q138">
        <v>2.3999999999999998E-3</v>
      </c>
      <c r="R138">
        <v>26.006860000000003</v>
      </c>
      <c r="S138" s="149">
        <v>0</v>
      </c>
      <c r="T138" s="149">
        <v>0</v>
      </c>
      <c r="U138" s="149">
        <v>0</v>
      </c>
      <c r="V138" s="149">
        <v>0</v>
      </c>
      <c r="W138" s="149">
        <v>0</v>
      </c>
      <c r="X138" s="149">
        <v>0</v>
      </c>
      <c r="Y138" s="149">
        <v>0</v>
      </c>
      <c r="Z138" s="149">
        <v>0</v>
      </c>
      <c r="AA138" s="149">
        <v>0</v>
      </c>
      <c r="AB138" s="149">
        <v>0</v>
      </c>
    </row>
    <row r="139" spans="1:28" x14ac:dyDescent="0.2">
      <c r="A139" s="1">
        <v>337</v>
      </c>
      <c r="B139">
        <v>338</v>
      </c>
      <c r="C139" t="s">
        <v>253</v>
      </c>
      <c r="D139" t="s">
        <v>139</v>
      </c>
      <c r="E139" t="s">
        <v>258</v>
      </c>
      <c r="F139" t="s">
        <v>144</v>
      </c>
      <c r="G139" t="s">
        <v>144</v>
      </c>
      <c r="I139">
        <v>4.0433599999999998</v>
      </c>
      <c r="J139">
        <v>6.862E-2</v>
      </c>
      <c r="K139">
        <v>1.09158</v>
      </c>
      <c r="L139">
        <v>0.27378999999999998</v>
      </c>
      <c r="N139">
        <v>10.976290000000001</v>
      </c>
      <c r="P139">
        <v>9.5508199999999999</v>
      </c>
      <c r="Q139">
        <v>2.3999999999999998E-3</v>
      </c>
      <c r="R139">
        <v>26.006860000000003</v>
      </c>
      <c r="S139" s="149">
        <v>0</v>
      </c>
      <c r="T139" s="149">
        <v>0</v>
      </c>
      <c r="U139" s="149">
        <v>0</v>
      </c>
      <c r="V139" s="149">
        <v>0</v>
      </c>
      <c r="W139" s="149">
        <v>0</v>
      </c>
      <c r="X139" s="149">
        <v>0</v>
      </c>
      <c r="Y139" s="149">
        <v>0</v>
      </c>
      <c r="Z139" s="149">
        <v>0</v>
      </c>
      <c r="AA139" s="149">
        <v>0</v>
      </c>
      <c r="AB139" s="149">
        <v>0</v>
      </c>
    </row>
    <row r="140" spans="1:28" x14ac:dyDescent="0.2">
      <c r="A140" s="1">
        <v>349</v>
      </c>
      <c r="B140">
        <v>350</v>
      </c>
      <c r="C140" t="s">
        <v>266</v>
      </c>
      <c r="D140" t="s">
        <v>139</v>
      </c>
      <c r="E140" t="s">
        <v>267</v>
      </c>
      <c r="F140" t="s">
        <v>144</v>
      </c>
      <c r="G140" t="s">
        <v>144</v>
      </c>
      <c r="I140">
        <v>4.0433599999999998</v>
      </c>
      <c r="J140">
        <v>6.862E-2</v>
      </c>
      <c r="K140">
        <v>1.09158</v>
      </c>
      <c r="L140">
        <v>0.27378999999999998</v>
      </c>
      <c r="N140">
        <v>10.976290000000001</v>
      </c>
      <c r="P140">
        <v>9.5508199999999999</v>
      </c>
      <c r="Q140">
        <v>2.3999999999999998E-3</v>
      </c>
      <c r="R140">
        <v>26.006860000000003</v>
      </c>
      <c r="S140" s="149">
        <v>0</v>
      </c>
      <c r="T140" s="149">
        <v>0</v>
      </c>
      <c r="U140" s="149">
        <v>0</v>
      </c>
      <c r="V140" s="149">
        <v>0</v>
      </c>
      <c r="W140" s="149">
        <v>0</v>
      </c>
      <c r="X140" s="149">
        <v>0</v>
      </c>
      <c r="Y140" s="149">
        <v>0</v>
      </c>
      <c r="Z140" s="149">
        <v>0</v>
      </c>
      <c r="AA140" s="149">
        <v>0</v>
      </c>
      <c r="AB140" s="149">
        <v>0</v>
      </c>
    </row>
    <row r="141" spans="1:28" x14ac:dyDescent="0.2">
      <c r="A141" s="1">
        <v>364</v>
      </c>
      <c r="B141">
        <v>365</v>
      </c>
      <c r="C141" t="s">
        <v>272</v>
      </c>
      <c r="D141" t="s">
        <v>139</v>
      </c>
      <c r="E141" t="s">
        <v>273</v>
      </c>
      <c r="F141" t="s">
        <v>144</v>
      </c>
      <c r="G141" t="s">
        <v>144</v>
      </c>
      <c r="I141">
        <v>4.0433599999999998</v>
      </c>
      <c r="J141">
        <v>6.862E-2</v>
      </c>
      <c r="K141">
        <v>1.09158</v>
      </c>
      <c r="L141">
        <v>0.27378999999999998</v>
      </c>
      <c r="N141">
        <v>10.976290000000001</v>
      </c>
      <c r="P141">
        <v>9.5508199999999999</v>
      </c>
      <c r="Q141">
        <v>2.3999999999999998E-3</v>
      </c>
      <c r="R141">
        <v>26.006860000000003</v>
      </c>
      <c r="S141" s="149">
        <v>0</v>
      </c>
      <c r="T141" s="149">
        <v>0</v>
      </c>
      <c r="U141" s="149">
        <v>0</v>
      </c>
      <c r="V141" s="149">
        <v>0</v>
      </c>
      <c r="W141" s="149">
        <v>0</v>
      </c>
      <c r="X141" s="149">
        <v>0</v>
      </c>
      <c r="Y141" s="149">
        <v>0</v>
      </c>
      <c r="Z141" s="149">
        <v>0</v>
      </c>
      <c r="AA141" s="149">
        <v>0</v>
      </c>
      <c r="AB141" s="149">
        <v>0</v>
      </c>
    </row>
    <row r="142" spans="1:28" x14ac:dyDescent="0.2">
      <c r="A142" s="1">
        <v>444</v>
      </c>
      <c r="B142">
        <v>445</v>
      </c>
      <c r="C142" t="s">
        <v>376</v>
      </c>
      <c r="D142" t="s">
        <v>139</v>
      </c>
      <c r="E142" t="s">
        <v>379</v>
      </c>
      <c r="F142" t="s">
        <v>144</v>
      </c>
      <c r="G142" t="s">
        <v>144</v>
      </c>
      <c r="H142" s="149">
        <v>297307</v>
      </c>
      <c r="I142">
        <v>4.0433599999999998</v>
      </c>
      <c r="J142">
        <v>6.862E-2</v>
      </c>
      <c r="K142">
        <v>1.09158</v>
      </c>
      <c r="L142">
        <v>0.27378999999999998</v>
      </c>
      <c r="N142">
        <v>10.976290000000001</v>
      </c>
      <c r="P142">
        <v>9.5508199999999999</v>
      </c>
      <c r="Q142">
        <v>2.3999999999999998E-3</v>
      </c>
      <c r="R142">
        <v>26.006860000000003</v>
      </c>
      <c r="S142" s="149">
        <v>1202.1192315200001</v>
      </c>
      <c r="T142" s="149">
        <v>20.401206340000002</v>
      </c>
      <c r="U142" s="149">
        <v>324.53437506</v>
      </c>
      <c r="V142" s="149">
        <v>81.399683530000004</v>
      </c>
      <c r="W142" s="149">
        <v>0</v>
      </c>
      <c r="X142" s="149">
        <v>3263.3278510300001</v>
      </c>
      <c r="Y142" s="149">
        <v>0</v>
      </c>
      <c r="Z142" s="149">
        <v>2839.5256417400001</v>
      </c>
      <c r="AA142" s="149">
        <v>0.71353679999999997</v>
      </c>
      <c r="AB142" s="149">
        <v>7732.0215260200002</v>
      </c>
    </row>
    <row r="143" spans="1:28" x14ac:dyDescent="0.2">
      <c r="A143" s="1">
        <v>182</v>
      </c>
      <c r="B143">
        <v>183</v>
      </c>
      <c r="C143" t="s">
        <v>122</v>
      </c>
      <c r="D143" t="s">
        <v>89</v>
      </c>
      <c r="E143" t="s">
        <v>41</v>
      </c>
      <c r="F143" t="s">
        <v>22</v>
      </c>
      <c r="G143" t="s">
        <v>23</v>
      </c>
      <c r="H143" s="149">
        <v>0</v>
      </c>
      <c r="I143">
        <v>4.0433599999999998</v>
      </c>
      <c r="J143">
        <v>6.862E-2</v>
      </c>
      <c r="K143">
        <v>1.09158</v>
      </c>
      <c r="L143">
        <v>0.27378999999999998</v>
      </c>
      <c r="N143">
        <v>9.4010300000000004</v>
      </c>
      <c r="O143">
        <v>0.1</v>
      </c>
      <c r="P143">
        <v>10.385289999999999</v>
      </c>
      <c r="Q143">
        <v>2.3999999999999998E-3</v>
      </c>
      <c r="R143">
        <v>25.366070000000001</v>
      </c>
      <c r="S143" s="149">
        <v>0</v>
      </c>
      <c r="T143" s="149">
        <v>0</v>
      </c>
      <c r="U143" s="149">
        <v>0</v>
      </c>
      <c r="V143" s="149">
        <v>0</v>
      </c>
      <c r="W143" s="149">
        <v>0</v>
      </c>
      <c r="X143" s="149">
        <v>0</v>
      </c>
      <c r="Y143" s="149">
        <v>0</v>
      </c>
      <c r="Z143" s="149">
        <v>0</v>
      </c>
      <c r="AA143" s="149">
        <v>0</v>
      </c>
      <c r="AB143" s="149">
        <v>0</v>
      </c>
    </row>
    <row r="144" spans="1:28" x14ac:dyDescent="0.2">
      <c r="A144" s="1">
        <v>184</v>
      </c>
      <c r="B144">
        <v>185</v>
      </c>
      <c r="C144" t="s">
        <v>123</v>
      </c>
      <c r="D144" t="s">
        <v>90</v>
      </c>
      <c r="E144" t="s">
        <v>42</v>
      </c>
      <c r="F144" t="s">
        <v>22</v>
      </c>
      <c r="G144" t="s">
        <v>23</v>
      </c>
      <c r="H144" s="149">
        <v>0</v>
      </c>
      <c r="I144">
        <v>4.0433599999999998</v>
      </c>
      <c r="J144">
        <v>6.862E-2</v>
      </c>
      <c r="K144">
        <v>1.09158</v>
      </c>
      <c r="L144">
        <v>0.27378999999999998</v>
      </c>
      <c r="N144">
        <v>3.0037500000000001</v>
      </c>
      <c r="O144">
        <v>0.1</v>
      </c>
      <c r="P144">
        <v>10.385289999999999</v>
      </c>
      <c r="Q144">
        <v>2.3999999999999998E-3</v>
      </c>
      <c r="R144">
        <v>18.968789999999998</v>
      </c>
      <c r="S144" s="149">
        <v>0</v>
      </c>
      <c r="T144" s="149">
        <v>0</v>
      </c>
      <c r="U144" s="149">
        <v>0</v>
      </c>
      <c r="V144" s="149">
        <v>0</v>
      </c>
      <c r="W144" s="149">
        <v>0</v>
      </c>
      <c r="X144" s="149">
        <v>0</v>
      </c>
      <c r="Y144" s="149">
        <v>0</v>
      </c>
      <c r="Z144" s="149">
        <v>0</v>
      </c>
      <c r="AA144" s="149">
        <v>0</v>
      </c>
      <c r="AB144" s="149">
        <v>0</v>
      </c>
    </row>
    <row r="145" spans="1:28" x14ac:dyDescent="0.2">
      <c r="A145" s="1">
        <v>408</v>
      </c>
      <c r="B145">
        <v>409</v>
      </c>
      <c r="C145" t="s">
        <v>332</v>
      </c>
      <c r="D145" t="s">
        <v>89</v>
      </c>
      <c r="E145" t="s">
        <v>333</v>
      </c>
      <c r="F145" t="s">
        <v>22</v>
      </c>
      <c r="G145" t="s">
        <v>23</v>
      </c>
      <c r="H145" s="149">
        <v>3229013</v>
      </c>
      <c r="I145">
        <v>4.0433599999999998</v>
      </c>
      <c r="J145">
        <v>6.862E-2</v>
      </c>
      <c r="K145">
        <v>1.09158</v>
      </c>
      <c r="L145">
        <v>0.27378999999999998</v>
      </c>
      <c r="N145">
        <v>9.4010300000000004</v>
      </c>
      <c r="O145">
        <v>0.1</v>
      </c>
      <c r="P145">
        <v>10.385289999999999</v>
      </c>
      <c r="Q145">
        <v>2.3999999999999998E-3</v>
      </c>
      <c r="R145">
        <v>25.366070000000001</v>
      </c>
      <c r="S145" s="149">
        <v>13056.062003679999</v>
      </c>
      <c r="T145" s="149">
        <v>221.57487205999999</v>
      </c>
      <c r="U145" s="149">
        <v>3524.7260105400001</v>
      </c>
      <c r="V145" s="149">
        <v>884.07146926999985</v>
      </c>
      <c r="W145" s="149">
        <v>0</v>
      </c>
      <c r="X145" s="149">
        <v>30356.04808339</v>
      </c>
      <c r="Y145" s="149">
        <v>322.90129999999999</v>
      </c>
      <c r="Z145" s="149">
        <v>33534.23641877</v>
      </c>
      <c r="AA145" s="149">
        <v>7.7496311999999987</v>
      </c>
      <c r="AB145" s="149">
        <v>81907.36978891</v>
      </c>
    </row>
    <row r="146" spans="1:28" x14ac:dyDescent="0.2">
      <c r="A146" s="1">
        <v>126</v>
      </c>
      <c r="B146">
        <v>127</v>
      </c>
      <c r="C146" t="s">
        <v>104</v>
      </c>
      <c r="D146" t="s">
        <v>85</v>
      </c>
      <c r="E146" t="s">
        <v>31</v>
      </c>
      <c r="F146" t="s">
        <v>20</v>
      </c>
      <c r="G146" t="s">
        <v>16</v>
      </c>
      <c r="H146" s="149">
        <v>31357464</v>
      </c>
      <c r="I146">
        <v>4.0433599999999998</v>
      </c>
      <c r="J146">
        <v>6.862E-2</v>
      </c>
      <c r="K146">
        <v>1.09158</v>
      </c>
      <c r="L146">
        <v>0.27378999999999998</v>
      </c>
      <c r="N146">
        <v>9.6111199999999997</v>
      </c>
      <c r="O146">
        <v>0.11241</v>
      </c>
      <c r="P146">
        <v>12.711349999999999</v>
      </c>
      <c r="Q146">
        <v>2.3999999999999998E-3</v>
      </c>
      <c r="R146">
        <v>27.914630000000002</v>
      </c>
      <c r="S146" s="149">
        <v>126789.51563903999</v>
      </c>
      <c r="T146" s="149">
        <v>2151.74917968</v>
      </c>
      <c r="U146" s="149">
        <v>34229.180553120001</v>
      </c>
      <c r="V146" s="149">
        <v>8585.3600685599995</v>
      </c>
      <c r="W146" s="149">
        <v>0</v>
      </c>
      <c r="X146" s="149">
        <v>301380.34939967998</v>
      </c>
      <c r="Y146" s="149">
        <v>3524.89252824</v>
      </c>
      <c r="Z146" s="149">
        <v>398595.70001639996</v>
      </c>
      <c r="AA146" s="149">
        <v>75.257913599999995</v>
      </c>
      <c r="AB146" s="149">
        <v>875332.00529831985</v>
      </c>
    </row>
    <row r="147" spans="1:28" x14ac:dyDescent="0.2">
      <c r="A147" s="1">
        <v>128</v>
      </c>
      <c r="B147">
        <v>129</v>
      </c>
      <c r="C147" t="s">
        <v>105</v>
      </c>
      <c r="D147" t="s">
        <v>86</v>
      </c>
      <c r="E147" t="s">
        <v>32</v>
      </c>
      <c r="F147" t="s">
        <v>20</v>
      </c>
      <c r="G147" t="s">
        <v>16</v>
      </c>
      <c r="H147" s="149">
        <v>0</v>
      </c>
      <c r="I147">
        <v>4.0433599999999998</v>
      </c>
      <c r="J147">
        <v>6.862E-2</v>
      </c>
      <c r="K147">
        <v>1.09158</v>
      </c>
      <c r="L147">
        <v>0.27378999999999998</v>
      </c>
      <c r="N147">
        <v>3.0018199999999999</v>
      </c>
      <c r="O147">
        <v>0.11241</v>
      </c>
      <c r="P147">
        <v>12.711349999999999</v>
      </c>
      <c r="Q147">
        <v>2.3999999999999998E-3</v>
      </c>
      <c r="R147">
        <v>21.305330000000001</v>
      </c>
      <c r="S147" s="149">
        <v>0</v>
      </c>
      <c r="T147" s="149">
        <v>0</v>
      </c>
      <c r="U147" s="149">
        <v>0</v>
      </c>
      <c r="V147" s="149">
        <v>0</v>
      </c>
      <c r="W147" s="149">
        <v>0</v>
      </c>
      <c r="X147" s="149">
        <v>0</v>
      </c>
      <c r="Y147" s="149">
        <v>0</v>
      </c>
      <c r="Z147" s="149">
        <v>0</v>
      </c>
      <c r="AA147" s="149">
        <v>0</v>
      </c>
      <c r="AB147" s="149">
        <v>0</v>
      </c>
    </row>
    <row r="148" spans="1:28" x14ac:dyDescent="0.2">
      <c r="A148" s="1">
        <v>155</v>
      </c>
      <c r="B148">
        <v>156</v>
      </c>
      <c r="C148" t="s">
        <v>110</v>
      </c>
      <c r="D148" t="s">
        <v>85</v>
      </c>
      <c r="E148" t="s">
        <v>36</v>
      </c>
      <c r="F148" t="s">
        <v>20</v>
      </c>
      <c r="G148" t="s">
        <v>16</v>
      </c>
      <c r="I148">
        <v>4.0433599999999998</v>
      </c>
      <c r="J148">
        <v>6.862E-2</v>
      </c>
      <c r="K148">
        <v>1.09158</v>
      </c>
      <c r="L148">
        <v>0.27378999999999998</v>
      </c>
      <c r="N148">
        <v>9.6111199999999997</v>
      </c>
      <c r="O148">
        <v>0.11241</v>
      </c>
      <c r="P148">
        <v>12.711349999999999</v>
      </c>
      <c r="Q148">
        <v>2.3999999999999998E-3</v>
      </c>
      <c r="R148">
        <v>27.914630000000002</v>
      </c>
      <c r="S148" s="149">
        <v>0</v>
      </c>
      <c r="T148" s="149">
        <v>0</v>
      </c>
      <c r="U148" s="149">
        <v>0</v>
      </c>
      <c r="V148" s="149">
        <v>0</v>
      </c>
      <c r="W148" s="149">
        <v>0</v>
      </c>
      <c r="X148" s="149">
        <v>0</v>
      </c>
      <c r="Y148" s="149">
        <v>0</v>
      </c>
      <c r="Z148" s="149">
        <v>0</v>
      </c>
      <c r="AA148" s="149">
        <v>0</v>
      </c>
      <c r="AB148" s="149">
        <v>0</v>
      </c>
    </row>
    <row r="149" spans="1:28" x14ac:dyDescent="0.2">
      <c r="A149" s="1">
        <v>259</v>
      </c>
      <c r="B149">
        <v>260</v>
      </c>
      <c r="C149" t="s">
        <v>171</v>
      </c>
      <c r="D149" t="s">
        <v>85</v>
      </c>
      <c r="E149" t="s">
        <v>162</v>
      </c>
      <c r="F149" t="s">
        <v>20</v>
      </c>
      <c r="G149" t="s">
        <v>16</v>
      </c>
      <c r="H149" s="149">
        <v>1046512</v>
      </c>
      <c r="I149">
        <v>4.0433599999999998</v>
      </c>
      <c r="J149">
        <v>6.862E-2</v>
      </c>
      <c r="K149">
        <v>1.09158</v>
      </c>
      <c r="L149">
        <v>0.27378999999999998</v>
      </c>
      <c r="N149">
        <v>9.6111199999999997</v>
      </c>
      <c r="O149">
        <v>0.11241</v>
      </c>
      <c r="P149">
        <v>12.711349999999999</v>
      </c>
      <c r="Q149">
        <v>2.3999999999999998E-3</v>
      </c>
      <c r="R149">
        <v>27.914630000000002</v>
      </c>
      <c r="S149" s="149">
        <v>4231.4247603199992</v>
      </c>
      <c r="T149" s="149">
        <v>71.811653440000001</v>
      </c>
      <c r="U149" s="149">
        <v>1142.3515689599999</v>
      </c>
      <c r="V149" s="149">
        <v>286.52452047999998</v>
      </c>
      <c r="W149" s="149">
        <v>0</v>
      </c>
      <c r="X149" s="149">
        <v>10058.152413439999</v>
      </c>
      <c r="Y149" s="149">
        <v>117.63841391999999</v>
      </c>
      <c r="Z149" s="149">
        <v>13302.580311199999</v>
      </c>
      <c r="AA149" s="149">
        <v>2.5116287999999996</v>
      </c>
      <c r="AB149" s="149">
        <v>29212.995270559994</v>
      </c>
    </row>
    <row r="150" spans="1:28" x14ac:dyDescent="0.2">
      <c r="A150" s="1">
        <v>261</v>
      </c>
      <c r="B150">
        <v>262</v>
      </c>
      <c r="C150" t="s">
        <v>172</v>
      </c>
      <c r="D150" t="s">
        <v>86</v>
      </c>
      <c r="E150" t="s">
        <v>170</v>
      </c>
      <c r="F150" t="s">
        <v>20</v>
      </c>
      <c r="G150" t="s">
        <v>16</v>
      </c>
      <c r="H150" s="149">
        <v>0</v>
      </c>
      <c r="I150">
        <v>4.0433599999999998</v>
      </c>
      <c r="J150">
        <v>6.862E-2</v>
      </c>
      <c r="K150">
        <v>1.09158</v>
      </c>
      <c r="L150">
        <v>0.27378999999999998</v>
      </c>
      <c r="N150">
        <v>3.0018199999999999</v>
      </c>
      <c r="O150">
        <v>0.11241</v>
      </c>
      <c r="P150">
        <v>12.711349999999999</v>
      </c>
      <c r="Q150">
        <v>2.3999999999999998E-3</v>
      </c>
      <c r="R150">
        <v>21.305330000000001</v>
      </c>
      <c r="S150" s="149">
        <v>0</v>
      </c>
      <c r="T150" s="149">
        <v>0</v>
      </c>
      <c r="U150" s="149">
        <v>0</v>
      </c>
      <c r="V150" s="149">
        <v>0</v>
      </c>
      <c r="W150" s="149">
        <v>0</v>
      </c>
      <c r="X150" s="149">
        <v>0</v>
      </c>
      <c r="Y150" s="149">
        <v>0</v>
      </c>
      <c r="Z150" s="149">
        <v>0</v>
      </c>
      <c r="AA150" s="149">
        <v>0</v>
      </c>
      <c r="AB150" s="149">
        <v>0</v>
      </c>
    </row>
    <row r="151" spans="1:28" x14ac:dyDescent="0.2">
      <c r="A151" s="1">
        <v>281</v>
      </c>
      <c r="B151">
        <v>282</v>
      </c>
      <c r="C151" t="s">
        <v>190</v>
      </c>
      <c r="D151" t="s">
        <v>85</v>
      </c>
      <c r="E151" t="s">
        <v>191</v>
      </c>
      <c r="F151" t="s">
        <v>20</v>
      </c>
      <c r="G151" t="s">
        <v>16</v>
      </c>
      <c r="H151" s="149">
        <v>18750777</v>
      </c>
      <c r="I151">
        <v>4.0433599999999998</v>
      </c>
      <c r="J151">
        <v>6.862E-2</v>
      </c>
      <c r="K151">
        <v>1.09158</v>
      </c>
      <c r="L151">
        <v>0.27378999999999998</v>
      </c>
      <c r="N151">
        <v>9.6111199999999997</v>
      </c>
      <c r="O151">
        <v>0.11241</v>
      </c>
      <c r="P151">
        <v>12.711349999999999</v>
      </c>
      <c r="Q151">
        <v>2.3999999999999998E-3</v>
      </c>
      <c r="R151">
        <v>27.914630000000002</v>
      </c>
      <c r="S151" s="149">
        <v>75816.141690719989</v>
      </c>
      <c r="T151" s="149">
        <v>1286.6783177399998</v>
      </c>
      <c r="U151" s="149">
        <v>20467.973157659999</v>
      </c>
      <c r="V151" s="149">
        <v>5133.7752348299991</v>
      </c>
      <c r="W151" s="149">
        <v>0</v>
      </c>
      <c r="X151" s="149">
        <v>180215.96784023999</v>
      </c>
      <c r="Y151" s="149">
        <v>2107.7748425699997</v>
      </c>
      <c r="Z151" s="149">
        <v>238347.68921894996</v>
      </c>
      <c r="AA151" s="149">
        <v>45.001864799999993</v>
      </c>
      <c r="AB151" s="149">
        <v>523421.00216750999</v>
      </c>
    </row>
    <row r="152" spans="1:28" x14ac:dyDescent="0.2">
      <c r="A152" s="1">
        <v>283</v>
      </c>
      <c r="B152">
        <v>284</v>
      </c>
      <c r="C152" t="s">
        <v>192</v>
      </c>
      <c r="D152" t="s">
        <v>86</v>
      </c>
      <c r="E152" t="s">
        <v>193</v>
      </c>
      <c r="F152" t="s">
        <v>20</v>
      </c>
      <c r="G152" t="s">
        <v>16</v>
      </c>
      <c r="H152" s="149">
        <v>0</v>
      </c>
      <c r="I152">
        <v>4.0433599999999998</v>
      </c>
      <c r="J152">
        <v>6.862E-2</v>
      </c>
      <c r="K152">
        <v>1.09158</v>
      </c>
      <c r="L152">
        <v>0.27378999999999998</v>
      </c>
      <c r="N152">
        <v>3.0018199999999999</v>
      </c>
      <c r="O152">
        <v>0.11241</v>
      </c>
      <c r="P152">
        <v>12.711349999999999</v>
      </c>
      <c r="Q152">
        <v>2.3999999999999998E-3</v>
      </c>
      <c r="R152">
        <v>21.305330000000001</v>
      </c>
      <c r="S152" s="149">
        <v>0</v>
      </c>
      <c r="T152" s="149">
        <v>0</v>
      </c>
      <c r="U152" s="149">
        <v>0</v>
      </c>
      <c r="V152" s="149">
        <v>0</v>
      </c>
      <c r="W152" s="149">
        <v>0</v>
      </c>
      <c r="X152" s="149">
        <v>0</v>
      </c>
      <c r="Y152" s="149">
        <v>0</v>
      </c>
      <c r="Z152" s="149">
        <v>0</v>
      </c>
      <c r="AA152" s="149">
        <v>0</v>
      </c>
      <c r="AB152" s="149">
        <v>0</v>
      </c>
    </row>
    <row r="153" spans="1:28" x14ac:dyDescent="0.2">
      <c r="A153" s="1">
        <v>327</v>
      </c>
      <c r="B153">
        <v>328</v>
      </c>
      <c r="C153" t="s">
        <v>251</v>
      </c>
      <c r="D153" t="s">
        <v>85</v>
      </c>
      <c r="E153" t="s">
        <v>256</v>
      </c>
      <c r="F153" t="s">
        <v>20</v>
      </c>
      <c r="G153" t="s">
        <v>16</v>
      </c>
      <c r="H153" s="149">
        <v>766838</v>
      </c>
      <c r="I153">
        <v>4.0433599999999998</v>
      </c>
      <c r="J153">
        <v>6.862E-2</v>
      </c>
      <c r="K153">
        <v>1.09158</v>
      </c>
      <c r="L153">
        <v>0.27378999999999998</v>
      </c>
      <c r="N153">
        <v>9.6111199999999997</v>
      </c>
      <c r="O153">
        <v>0.11241</v>
      </c>
      <c r="P153">
        <v>12.711349999999999</v>
      </c>
      <c r="Q153">
        <v>2.3999999999999998E-3</v>
      </c>
      <c r="R153">
        <v>27.914630000000002</v>
      </c>
      <c r="S153" s="149">
        <v>3100.6020956799998</v>
      </c>
      <c r="T153" s="149">
        <v>52.620423559999999</v>
      </c>
      <c r="U153" s="149">
        <v>837.06502403999991</v>
      </c>
      <c r="V153" s="149">
        <v>209.95257601999998</v>
      </c>
      <c r="W153" s="149">
        <v>0</v>
      </c>
      <c r="X153" s="149">
        <v>7370.1720385599992</v>
      </c>
      <c r="Y153" s="149">
        <v>86.200259579999994</v>
      </c>
      <c r="Z153" s="149">
        <v>9747.5462112999994</v>
      </c>
      <c r="AA153" s="149">
        <v>1.8404111999999997</v>
      </c>
      <c r="AB153" s="149">
        <v>21405.999039939998</v>
      </c>
    </row>
    <row r="154" spans="1:28" x14ac:dyDescent="0.2">
      <c r="A154" s="1">
        <v>388</v>
      </c>
      <c r="B154">
        <v>389</v>
      </c>
      <c r="C154" t="s">
        <v>317</v>
      </c>
      <c r="D154" t="s">
        <v>85</v>
      </c>
      <c r="E154" t="s">
        <v>313</v>
      </c>
      <c r="F154" t="s">
        <v>20</v>
      </c>
      <c r="G154" t="s">
        <v>16</v>
      </c>
      <c r="H154" s="149">
        <v>432318</v>
      </c>
      <c r="I154">
        <v>4.0433599999999998</v>
      </c>
      <c r="J154">
        <v>6.862E-2</v>
      </c>
      <c r="K154">
        <v>1.09158</v>
      </c>
      <c r="L154">
        <v>0.27378999999999998</v>
      </c>
      <c r="N154">
        <v>9.6111199999999997</v>
      </c>
      <c r="O154">
        <v>0.11241</v>
      </c>
      <c r="P154">
        <v>12.711349999999999</v>
      </c>
      <c r="Q154">
        <v>2.3999999999999998E-3</v>
      </c>
      <c r="R154">
        <v>27.914630000000002</v>
      </c>
      <c r="S154" s="149">
        <v>1748.0173084799999</v>
      </c>
      <c r="T154" s="149">
        <v>29.665661159999999</v>
      </c>
      <c r="U154" s="149">
        <v>471.90968243999998</v>
      </c>
      <c r="V154" s="149">
        <v>118.36434521999999</v>
      </c>
      <c r="W154" s="149">
        <v>0</v>
      </c>
      <c r="X154" s="149">
        <v>4155.0601761600001</v>
      </c>
      <c r="Y154" s="149">
        <v>48.596866379999994</v>
      </c>
      <c r="Z154" s="149">
        <v>5495.3454092999991</v>
      </c>
      <c r="AA154" s="149">
        <v>1.0375631999999999</v>
      </c>
      <c r="AB154" s="149">
        <v>12067.997012339998</v>
      </c>
    </row>
    <row r="155" spans="1:28" x14ac:dyDescent="0.2">
      <c r="A155" s="1">
        <v>390</v>
      </c>
      <c r="B155">
        <v>391</v>
      </c>
      <c r="C155" t="s">
        <v>318</v>
      </c>
      <c r="D155" t="s">
        <v>85</v>
      </c>
      <c r="E155" t="s">
        <v>312</v>
      </c>
      <c r="F155" t="s">
        <v>20</v>
      </c>
      <c r="G155" t="s">
        <v>16</v>
      </c>
      <c r="H155" s="149">
        <v>3697595</v>
      </c>
      <c r="I155">
        <v>4.0433599999999998</v>
      </c>
      <c r="J155">
        <v>6.862E-2</v>
      </c>
      <c r="K155">
        <v>1.09158</v>
      </c>
      <c r="L155">
        <v>0.27378999999999998</v>
      </c>
      <c r="N155">
        <v>9.6111199999999997</v>
      </c>
      <c r="O155">
        <v>0.11241</v>
      </c>
      <c r="P155">
        <v>12.711349999999999</v>
      </c>
      <c r="Q155">
        <v>2.3999999999999998E-3</v>
      </c>
      <c r="R155">
        <v>27.914630000000002</v>
      </c>
      <c r="S155" s="149">
        <v>14950.707719199998</v>
      </c>
      <c r="T155" s="149">
        <v>253.72896889999998</v>
      </c>
      <c r="U155" s="149">
        <v>4036.2207500999998</v>
      </c>
      <c r="V155" s="149">
        <v>1012.3645350499999</v>
      </c>
      <c r="W155" s="149">
        <v>0</v>
      </c>
      <c r="X155" s="149">
        <v>35538.029256399997</v>
      </c>
      <c r="Y155" s="149">
        <v>415.64665394999997</v>
      </c>
      <c r="Z155" s="149">
        <v>47001.424203249997</v>
      </c>
      <c r="AA155" s="149">
        <v>8.8742279999999987</v>
      </c>
      <c r="AB155" s="149">
        <v>103216.99631485</v>
      </c>
    </row>
    <row r="156" spans="1:28" x14ac:dyDescent="0.2">
      <c r="A156" s="1">
        <v>440</v>
      </c>
      <c r="B156">
        <v>441</v>
      </c>
      <c r="C156" t="s">
        <v>374</v>
      </c>
      <c r="D156" t="s">
        <v>86</v>
      </c>
      <c r="E156" t="s">
        <v>381</v>
      </c>
      <c r="F156" t="s">
        <v>20</v>
      </c>
      <c r="G156" t="s">
        <v>16</v>
      </c>
      <c r="H156" s="149">
        <v>0</v>
      </c>
      <c r="I156">
        <v>4.0433599999999998</v>
      </c>
      <c r="J156">
        <v>6.862E-2</v>
      </c>
      <c r="K156">
        <v>1.09158</v>
      </c>
      <c r="L156">
        <v>0.27378999999999998</v>
      </c>
      <c r="N156">
        <v>3.0018199999999999</v>
      </c>
      <c r="O156">
        <v>0.11241</v>
      </c>
      <c r="P156">
        <v>12.711349999999999</v>
      </c>
      <c r="Q156">
        <v>2.3999999999999998E-3</v>
      </c>
      <c r="R156">
        <v>21.305330000000001</v>
      </c>
      <c r="S156" s="149">
        <v>0</v>
      </c>
      <c r="T156" s="149">
        <v>0</v>
      </c>
      <c r="U156" s="149">
        <v>0</v>
      </c>
      <c r="V156" s="149">
        <v>0</v>
      </c>
      <c r="W156" s="149">
        <v>0</v>
      </c>
      <c r="X156" s="149">
        <v>0</v>
      </c>
      <c r="Y156" s="149">
        <v>0</v>
      </c>
      <c r="Z156" s="149">
        <v>0</v>
      </c>
      <c r="AA156" s="149">
        <v>0</v>
      </c>
      <c r="AB156" s="149">
        <v>0</v>
      </c>
    </row>
    <row r="157" spans="1:28" x14ac:dyDescent="0.2">
      <c r="A157" s="1">
        <v>442</v>
      </c>
      <c r="B157">
        <v>443</v>
      </c>
      <c r="C157" t="s">
        <v>375</v>
      </c>
      <c r="D157" t="s">
        <v>85</v>
      </c>
      <c r="E157" t="s">
        <v>380</v>
      </c>
      <c r="F157" t="s">
        <v>20</v>
      </c>
      <c r="G157" t="s">
        <v>16</v>
      </c>
      <c r="H157" s="149">
        <v>4003205</v>
      </c>
      <c r="I157">
        <v>4.0433599999999998</v>
      </c>
      <c r="J157">
        <v>6.862E-2</v>
      </c>
      <c r="K157">
        <v>1.09158</v>
      </c>
      <c r="L157">
        <v>0.27378999999999998</v>
      </c>
      <c r="N157">
        <v>9.6111199999999997</v>
      </c>
      <c r="O157">
        <v>0.11241</v>
      </c>
      <c r="P157">
        <v>12.711349999999999</v>
      </c>
      <c r="Q157">
        <v>2.3999999999999998E-3</v>
      </c>
      <c r="R157">
        <v>27.914630000000002</v>
      </c>
      <c r="S157" s="149">
        <v>16186.398968799998</v>
      </c>
      <c r="T157" s="149">
        <v>274.69992710000002</v>
      </c>
      <c r="U157" s="149">
        <v>4369.8185138999997</v>
      </c>
      <c r="V157" s="149">
        <v>1096.0374969499999</v>
      </c>
      <c r="W157" s="149">
        <v>0</v>
      </c>
      <c r="X157" s="149">
        <v>38475.283639599998</v>
      </c>
      <c r="Y157" s="149">
        <v>450.00027404999997</v>
      </c>
      <c r="Z157" s="149">
        <v>50886.13987675</v>
      </c>
      <c r="AA157" s="149">
        <v>9.6076919999999983</v>
      </c>
      <c r="AB157" s="149">
        <v>111747.98638915</v>
      </c>
    </row>
    <row r="158" spans="1:28" x14ac:dyDescent="0.2">
      <c r="A158" s="1" t="s">
        <v>409</v>
      </c>
      <c r="B158">
        <v>455</v>
      </c>
      <c r="C158" t="s">
        <v>402</v>
      </c>
      <c r="D158" t="s">
        <v>86</v>
      </c>
      <c r="E158" t="s">
        <v>395</v>
      </c>
      <c r="F158" t="s">
        <v>20</v>
      </c>
      <c r="G158" t="s">
        <v>16</v>
      </c>
      <c r="H158" s="149">
        <v>0</v>
      </c>
      <c r="I158">
        <v>4.0433599999999998</v>
      </c>
      <c r="J158">
        <v>6.862E-2</v>
      </c>
      <c r="K158">
        <v>1.09158</v>
      </c>
      <c r="L158">
        <v>0.27378999999999998</v>
      </c>
      <c r="N158">
        <v>3.0018199999999999</v>
      </c>
      <c r="O158">
        <v>0.11241</v>
      </c>
      <c r="P158">
        <v>12.711349999999999</v>
      </c>
      <c r="Q158">
        <v>2.3999999999999998E-3</v>
      </c>
      <c r="R158">
        <v>21.305330000000001</v>
      </c>
      <c r="S158" s="149">
        <v>0</v>
      </c>
      <c r="T158" s="149">
        <v>0</v>
      </c>
      <c r="U158" s="149">
        <v>0</v>
      </c>
      <c r="V158" s="149">
        <v>0</v>
      </c>
      <c r="W158" s="149">
        <v>0</v>
      </c>
      <c r="X158" s="149">
        <v>0</v>
      </c>
      <c r="Y158" s="149">
        <v>0</v>
      </c>
      <c r="Z158" s="149">
        <v>0</v>
      </c>
      <c r="AA158" s="149">
        <v>0</v>
      </c>
      <c r="AB158" s="149">
        <v>0</v>
      </c>
    </row>
    <row r="159" spans="1:28" x14ac:dyDescent="0.2">
      <c r="A159" s="1" t="s">
        <v>410</v>
      </c>
      <c r="B159">
        <v>457</v>
      </c>
      <c r="C159" t="s">
        <v>403</v>
      </c>
      <c r="D159" t="s">
        <v>85</v>
      </c>
      <c r="E159" t="s">
        <v>396</v>
      </c>
      <c r="F159" t="s">
        <v>20</v>
      </c>
      <c r="G159" t="s">
        <v>16</v>
      </c>
      <c r="H159" s="149">
        <v>1575984</v>
      </c>
      <c r="I159">
        <v>4.0433599999999998</v>
      </c>
      <c r="J159">
        <v>6.862E-2</v>
      </c>
      <c r="K159">
        <v>1.09158</v>
      </c>
      <c r="L159">
        <v>0.27378999999999998</v>
      </c>
      <c r="N159">
        <v>9.6111199999999997</v>
      </c>
      <c r="O159">
        <v>0.11241</v>
      </c>
      <c r="P159">
        <v>12.711349999999999</v>
      </c>
      <c r="Q159">
        <v>2.3999999999999998E-3</v>
      </c>
      <c r="R159">
        <v>27.914630000000002</v>
      </c>
      <c r="S159" s="149">
        <v>6372.2706662399996</v>
      </c>
      <c r="T159" s="149">
        <v>108.14402208</v>
      </c>
      <c r="U159" s="149">
        <v>1720.3126147199998</v>
      </c>
      <c r="V159" s="149">
        <v>431.48865935999993</v>
      </c>
      <c r="W159" s="149">
        <v>0</v>
      </c>
      <c r="X159" s="149">
        <v>15146.971342079998</v>
      </c>
      <c r="Y159" s="149">
        <v>177.15636143999998</v>
      </c>
      <c r="Z159" s="149">
        <v>20032.884218399999</v>
      </c>
      <c r="AA159" s="149">
        <v>3.7823615999999993</v>
      </c>
      <c r="AB159" s="149">
        <v>43993.010245919999</v>
      </c>
    </row>
    <row r="160" spans="1:28" x14ac:dyDescent="0.2">
      <c r="A160" s="1">
        <v>462</v>
      </c>
      <c r="B160">
        <v>463</v>
      </c>
      <c r="C160" t="s">
        <v>413</v>
      </c>
      <c r="D160" t="s">
        <v>85</v>
      </c>
      <c r="E160" t="s">
        <v>162</v>
      </c>
      <c r="F160" t="s">
        <v>20</v>
      </c>
      <c r="G160" t="s">
        <v>16</v>
      </c>
      <c r="H160" s="149">
        <v>2747950</v>
      </c>
      <c r="I160">
        <v>4.0433599999999998</v>
      </c>
      <c r="J160">
        <v>6.862E-2</v>
      </c>
      <c r="K160">
        <v>1.09158</v>
      </c>
      <c r="L160">
        <v>0.27378999999999998</v>
      </c>
      <c r="N160">
        <v>9.6111199999999997</v>
      </c>
      <c r="O160">
        <v>0.11241</v>
      </c>
      <c r="P160">
        <v>12.711349999999999</v>
      </c>
      <c r="Q160">
        <v>2.3999999999999998E-3</v>
      </c>
      <c r="R160">
        <v>27.914630000000002</v>
      </c>
      <c r="S160" s="149">
        <v>11110.951111999999</v>
      </c>
      <c r="T160" s="149">
        <v>188.56432899999999</v>
      </c>
      <c r="U160" s="149">
        <v>2999.6072609999997</v>
      </c>
      <c r="V160" s="149">
        <v>752.36123049999992</v>
      </c>
      <c r="W160" s="149">
        <v>0</v>
      </c>
      <c r="X160" s="149">
        <v>26410.877203999997</v>
      </c>
      <c r="Y160" s="149">
        <v>308.89705949999995</v>
      </c>
      <c r="Z160" s="149">
        <v>34930.154232499997</v>
      </c>
      <c r="AA160" s="149">
        <v>6.5950799999999994</v>
      </c>
      <c r="AB160" s="149">
        <v>76708.007508499984</v>
      </c>
    </row>
    <row r="161" spans="1:28" x14ac:dyDescent="0.2">
      <c r="A161" s="1">
        <v>464</v>
      </c>
      <c r="B161">
        <v>465</v>
      </c>
      <c r="C161" t="s">
        <v>421</v>
      </c>
      <c r="D161" t="s">
        <v>86</v>
      </c>
      <c r="E161" t="s">
        <v>422</v>
      </c>
      <c r="F161" t="s">
        <v>20</v>
      </c>
      <c r="G161" t="s">
        <v>16</v>
      </c>
      <c r="H161" s="149">
        <v>704</v>
      </c>
      <c r="I161">
        <v>4.0433599999999998</v>
      </c>
      <c r="J161">
        <v>6.862E-2</v>
      </c>
      <c r="K161">
        <v>1.09158</v>
      </c>
      <c r="L161">
        <v>0.27378999999999998</v>
      </c>
      <c r="N161">
        <v>3.0018199999999999</v>
      </c>
      <c r="O161">
        <v>0.11241</v>
      </c>
      <c r="P161">
        <v>12.711349999999999</v>
      </c>
      <c r="Q161">
        <v>2.3999999999999998E-3</v>
      </c>
      <c r="R161">
        <v>21.305330000000001</v>
      </c>
      <c r="S161" s="149">
        <v>2.8465254399999997</v>
      </c>
      <c r="T161" s="149">
        <v>4.8308480000000001E-2</v>
      </c>
      <c r="U161" s="149">
        <v>0.76847231999999999</v>
      </c>
      <c r="V161" s="149">
        <v>0.19274815999999997</v>
      </c>
      <c r="W161" s="149">
        <v>0</v>
      </c>
      <c r="X161" s="149">
        <v>2.1132812799999998</v>
      </c>
      <c r="Y161" s="149">
        <v>7.9136639999999994E-2</v>
      </c>
      <c r="Z161" s="149">
        <v>8.9487903999999983</v>
      </c>
      <c r="AA161" s="149">
        <v>1.6895999999999997E-3</v>
      </c>
      <c r="AB161" s="149">
        <v>14.998952319999999</v>
      </c>
    </row>
    <row r="162" spans="1:28" x14ac:dyDescent="0.2">
      <c r="A162" s="1">
        <v>469</v>
      </c>
      <c r="B162">
        <v>470</v>
      </c>
      <c r="C162" t="s">
        <v>423</v>
      </c>
      <c r="D162" t="s">
        <v>85</v>
      </c>
      <c r="E162" t="s">
        <v>424</v>
      </c>
      <c r="F162" t="s">
        <v>20</v>
      </c>
      <c r="G162" t="s">
        <v>16</v>
      </c>
      <c r="H162" s="149">
        <v>2819453</v>
      </c>
      <c r="I162">
        <v>4.0433599999999998</v>
      </c>
      <c r="J162">
        <v>6.862E-2</v>
      </c>
      <c r="K162">
        <v>1.09158</v>
      </c>
      <c r="L162">
        <v>0.27378999999999998</v>
      </c>
      <c r="N162">
        <v>9.6111199999999997</v>
      </c>
      <c r="O162">
        <v>0.11241</v>
      </c>
      <c r="P162">
        <v>12.711349999999999</v>
      </c>
      <c r="Q162">
        <v>2.3999999999999998E-3</v>
      </c>
      <c r="R162">
        <v>27.914630000000002</v>
      </c>
      <c r="S162" s="149">
        <v>11400.063482079999</v>
      </c>
      <c r="T162" s="149">
        <v>193.47086486000001</v>
      </c>
      <c r="U162" s="149">
        <v>3077.6585057399998</v>
      </c>
      <c r="V162" s="149">
        <v>771.93803686999991</v>
      </c>
      <c r="W162" s="149">
        <v>0</v>
      </c>
      <c r="X162" s="149">
        <v>27098.101117359998</v>
      </c>
      <c r="Y162" s="149">
        <v>316.93471173</v>
      </c>
      <c r="Z162" s="149">
        <v>35839.05389155</v>
      </c>
      <c r="AA162" s="149">
        <v>6.7666871999999989</v>
      </c>
      <c r="AB162" s="149">
        <v>78703.987297389991</v>
      </c>
    </row>
    <row r="163" spans="1:28" x14ac:dyDescent="0.2">
      <c r="A163" s="1">
        <v>392</v>
      </c>
      <c r="B163">
        <v>393</v>
      </c>
      <c r="C163" t="s">
        <v>319</v>
      </c>
      <c r="D163" t="s">
        <v>314</v>
      </c>
      <c r="E163" t="s">
        <v>315</v>
      </c>
      <c r="F163" t="s">
        <v>316</v>
      </c>
      <c r="G163" t="s">
        <v>18</v>
      </c>
      <c r="H163" s="149">
        <v>23057131</v>
      </c>
      <c r="I163">
        <v>4.0433599999999998</v>
      </c>
      <c r="J163">
        <v>6.862E-2</v>
      </c>
      <c r="K163">
        <v>1.09158</v>
      </c>
      <c r="L163">
        <v>0.27378999999999998</v>
      </c>
      <c r="N163">
        <v>10.582649999999999</v>
      </c>
      <c r="P163">
        <v>11.48405</v>
      </c>
      <c r="Q163">
        <v>2.3999999999999998E-3</v>
      </c>
      <c r="R163">
        <v>27.54645</v>
      </c>
      <c r="S163" s="149">
        <v>93228.281200159996</v>
      </c>
      <c r="T163" s="149">
        <v>1582.1803292200002</v>
      </c>
      <c r="U163" s="149">
        <v>25168.703056980001</v>
      </c>
      <c r="V163" s="149">
        <v>6312.8118964899995</v>
      </c>
      <c r="W163" s="149">
        <v>0</v>
      </c>
      <c r="X163" s="149">
        <v>244005.54737714998</v>
      </c>
      <c r="Y163" s="149">
        <v>0</v>
      </c>
      <c r="Z163" s="149">
        <v>264789.24526055</v>
      </c>
      <c r="AA163" s="149">
        <v>55.337114399999997</v>
      </c>
      <c r="AB163" s="149">
        <v>635142.10623495001</v>
      </c>
    </row>
    <row r="164" spans="1:28" x14ac:dyDescent="0.2">
      <c r="H164" s="150">
        <f>SUM(H9:H163)</f>
        <v>967401924</v>
      </c>
      <c r="S164" s="150">
        <f t="shared" ref="S164:AB164" si="0">SUM(S9:S163)</f>
        <v>3911554.2434246386</v>
      </c>
      <c r="T164" s="150">
        <f t="shared" si="0"/>
        <v>66383.120024880001</v>
      </c>
      <c r="U164" s="150">
        <f t="shared" si="0"/>
        <v>1055996.5921999197</v>
      </c>
      <c r="V164" s="150">
        <f t="shared" si="0"/>
        <v>228133.3455239301</v>
      </c>
      <c r="W164" s="150">
        <f t="shared" si="0"/>
        <v>31622.819893470005</v>
      </c>
      <c r="X164" s="150">
        <f t="shared" si="0"/>
        <v>11286221.068964683</v>
      </c>
      <c r="Y164" s="150">
        <f t="shared" si="0"/>
        <v>10035.835508</v>
      </c>
      <c r="Z164" s="150">
        <f t="shared" si="0"/>
        <v>11408275.123558601</v>
      </c>
      <c r="AA164" s="150">
        <f t="shared" si="0"/>
        <v>2321.7646175999994</v>
      </c>
      <c r="AB164" s="150">
        <f t="shared" si="0"/>
        <v>28000543.913715743</v>
      </c>
    </row>
  </sheetData>
  <sortState xmlns:xlrd2="http://schemas.microsoft.com/office/spreadsheetml/2017/richdata2" ref="A1:AF163">
    <sortCondition ref="C9:C127"/>
  </sortState>
  <phoneticPr fontId="10" type="noConversion"/>
  <printOptions horizontalCentered="1"/>
  <pageMargins left="0" right="0" top="0.53" bottom="0" header="0.42" footer="0"/>
  <pageSetup paperSize="3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90"/>
  <sheetViews>
    <sheetView topLeftCell="E155" workbookViewId="0">
      <selection activeCell="W198" sqref="W198"/>
    </sheetView>
  </sheetViews>
  <sheetFormatPr defaultRowHeight="12.75" x14ac:dyDescent="0.2"/>
  <cols>
    <col min="1" max="1" width="6.140625" customWidth="1"/>
    <col min="2" max="2" width="5.42578125" customWidth="1"/>
    <col min="3" max="3" width="7.42578125" style="1" customWidth="1"/>
    <col min="4" max="4" width="7" customWidth="1"/>
    <col min="5" max="5" width="40.7109375" style="1" customWidth="1"/>
    <col min="6" max="6" width="11.42578125" customWidth="1"/>
    <col min="7" max="7" width="10.42578125" customWidth="1"/>
    <col min="8" max="8" width="14.42578125" style="45" customWidth="1"/>
    <col min="9" max="9" width="9" hidden="1" customWidth="1"/>
    <col min="10" max="10" width="7.7109375" style="5" hidden="1" customWidth="1"/>
    <col min="11" max="11" width="8" hidden="1" customWidth="1"/>
    <col min="12" max="12" width="8.28515625" hidden="1" customWidth="1"/>
    <col min="13" max="13" width="8.5703125" hidden="1" customWidth="1"/>
    <col min="14" max="14" width="9" style="5" hidden="1" customWidth="1"/>
    <col min="15" max="16" width="9" hidden="1" customWidth="1"/>
    <col min="17" max="17" width="9" style="5" hidden="1" customWidth="1"/>
    <col min="18" max="18" width="10" style="5" customWidth="1"/>
    <col min="19" max="19" width="11.28515625" bestFit="1" customWidth="1"/>
    <col min="20" max="20" width="8.7109375" bestFit="1" customWidth="1"/>
    <col min="21" max="21" width="10.42578125" customWidth="1"/>
    <col min="22" max="22" width="9.7109375" customWidth="1"/>
    <col min="23" max="23" width="8.85546875" customWidth="1"/>
    <col min="24" max="24" width="12.7109375" customWidth="1"/>
    <col min="25" max="25" width="11.28515625" customWidth="1"/>
    <col min="26" max="26" width="13.42578125" bestFit="1" customWidth="1"/>
    <col min="27" max="27" width="11.7109375" bestFit="1" customWidth="1"/>
    <col min="28" max="28" width="13.42578125" bestFit="1" customWidth="1"/>
    <col min="29" max="29" width="5.7109375" customWidth="1"/>
    <col min="30" max="30" width="9.140625" style="5"/>
  </cols>
  <sheetData>
    <row r="1" spans="1:30" ht="26.25" x14ac:dyDescent="0.4">
      <c r="A1" s="38"/>
      <c r="B1" s="38"/>
      <c r="C1" s="10"/>
      <c r="D1" s="38"/>
      <c r="E1" s="10"/>
      <c r="F1" s="38"/>
      <c r="G1" s="38"/>
      <c r="H1" s="39" t="str">
        <f>entry!H1</f>
        <v>FY24</v>
      </c>
      <c r="I1" s="158" t="s">
        <v>221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3"/>
    </row>
    <row r="2" spans="1:30" ht="26.25" x14ac:dyDescent="0.4">
      <c r="A2" s="38"/>
      <c r="B2" s="38"/>
      <c r="C2" s="10"/>
      <c r="D2" s="38"/>
      <c r="E2" s="10"/>
      <c r="F2" s="38"/>
      <c r="G2" s="38"/>
      <c r="H2" s="39"/>
      <c r="I2" s="4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41" t="str">
        <f>entry!K4</f>
        <v xml:space="preserve">2022 Increment Valuations (for FY24 Taxes) and 2021 (FY23) Levies (for estimates prior to levies being certified).  </v>
      </c>
      <c r="V2" s="13"/>
      <c r="W2" s="13"/>
      <c r="X2" s="13"/>
      <c r="Y2" s="13"/>
      <c r="Z2" s="13"/>
      <c r="AA2" s="13"/>
      <c r="AB2" s="13"/>
      <c r="AC2" s="13"/>
      <c r="AD2" s="13"/>
    </row>
    <row r="3" spans="1:30" x14ac:dyDescent="0.2">
      <c r="A3" s="42" t="s">
        <v>163</v>
      </c>
      <c r="D3" s="43">
        <f>entry!D3</f>
        <v>2022</v>
      </c>
      <c r="E3" s="43" t="s">
        <v>164</v>
      </c>
      <c r="H3" s="11"/>
    </row>
    <row r="4" spans="1:30" x14ac:dyDescent="0.2">
      <c r="A4" s="42" t="s">
        <v>165</v>
      </c>
      <c r="D4" s="43" t="str">
        <f>entry!D4</f>
        <v>2023-2024</v>
      </c>
      <c r="E4" s="146"/>
      <c r="I4" s="1" t="s">
        <v>5</v>
      </c>
      <c r="N4" s="6" t="s">
        <v>8</v>
      </c>
      <c r="P4" s="1" t="s">
        <v>3</v>
      </c>
    </row>
    <row r="5" spans="1:30" x14ac:dyDescent="0.2">
      <c r="I5" s="27" t="s">
        <v>6</v>
      </c>
      <c r="K5" s="1" t="s">
        <v>50</v>
      </c>
      <c r="L5" s="1" t="s">
        <v>5</v>
      </c>
      <c r="M5" s="1" t="s">
        <v>8</v>
      </c>
      <c r="N5" s="6" t="s">
        <v>6</v>
      </c>
      <c r="O5" s="1" t="s">
        <v>55</v>
      </c>
      <c r="P5" s="1" t="s">
        <v>65</v>
      </c>
      <c r="R5" s="6" t="s">
        <v>47</v>
      </c>
      <c r="U5" s="1" t="s">
        <v>50</v>
      </c>
      <c r="V5" s="1" t="s">
        <v>5</v>
      </c>
      <c r="W5" s="1" t="s">
        <v>8</v>
      </c>
      <c r="Y5" s="1" t="s">
        <v>55</v>
      </c>
      <c r="AD5" s="6"/>
    </row>
    <row r="6" spans="1:30" x14ac:dyDescent="0.2">
      <c r="A6" t="s">
        <v>7</v>
      </c>
      <c r="B6" t="s">
        <v>7</v>
      </c>
      <c r="C6" s="1" t="s">
        <v>134</v>
      </c>
      <c r="D6" t="s">
        <v>134</v>
      </c>
      <c r="H6" s="46" t="s">
        <v>62</v>
      </c>
      <c r="I6" s="1" t="s">
        <v>63</v>
      </c>
      <c r="J6" s="6" t="s">
        <v>10</v>
      </c>
      <c r="K6" s="1" t="s">
        <v>3</v>
      </c>
      <c r="L6" s="1" t="s">
        <v>11</v>
      </c>
      <c r="M6" s="1" t="s">
        <v>11</v>
      </c>
      <c r="N6" s="6" t="s">
        <v>63</v>
      </c>
      <c r="O6" s="1" t="s">
        <v>59</v>
      </c>
      <c r="P6" s="1" t="s">
        <v>64</v>
      </c>
      <c r="Q6" s="6" t="s">
        <v>7</v>
      </c>
      <c r="R6" s="6" t="s">
        <v>209</v>
      </c>
      <c r="S6" s="1" t="s">
        <v>5</v>
      </c>
      <c r="T6" s="1" t="s">
        <v>10</v>
      </c>
      <c r="U6" s="1" t="s">
        <v>3</v>
      </c>
      <c r="V6" s="1" t="s">
        <v>11</v>
      </c>
      <c r="W6" s="1" t="s">
        <v>11</v>
      </c>
      <c r="X6" s="1" t="s">
        <v>8</v>
      </c>
      <c r="Y6" s="1" t="s">
        <v>59</v>
      </c>
      <c r="Z6" s="1" t="s">
        <v>3</v>
      </c>
      <c r="AA6" s="1" t="s">
        <v>7</v>
      </c>
      <c r="AB6" s="1"/>
      <c r="AD6" s="6"/>
    </row>
    <row r="7" spans="1:30" x14ac:dyDescent="0.2">
      <c r="A7" s="47" t="s">
        <v>168</v>
      </c>
      <c r="B7" s="47" t="s">
        <v>160</v>
      </c>
      <c r="C7" s="2" t="s">
        <v>1</v>
      </c>
      <c r="D7" s="47" t="s">
        <v>2</v>
      </c>
      <c r="E7" s="2" t="s">
        <v>12</v>
      </c>
      <c r="F7" s="47" t="s">
        <v>4</v>
      </c>
      <c r="G7" s="47" t="s">
        <v>3</v>
      </c>
      <c r="H7" s="48" t="s">
        <v>0</v>
      </c>
      <c r="I7" s="2" t="s">
        <v>64</v>
      </c>
      <c r="J7" s="7" t="s">
        <v>6</v>
      </c>
      <c r="K7" s="2" t="s">
        <v>6</v>
      </c>
      <c r="L7" s="2" t="s">
        <v>6</v>
      </c>
      <c r="M7" s="2" t="s">
        <v>6</v>
      </c>
      <c r="N7" s="7" t="s">
        <v>64</v>
      </c>
      <c r="O7" s="2" t="s">
        <v>6</v>
      </c>
      <c r="P7" s="2" t="s">
        <v>66</v>
      </c>
      <c r="Q7" s="7" t="s">
        <v>6</v>
      </c>
      <c r="R7" s="7" t="s">
        <v>6</v>
      </c>
      <c r="S7" s="2" t="s">
        <v>9</v>
      </c>
      <c r="T7" s="2" t="s">
        <v>9</v>
      </c>
      <c r="U7" s="2" t="s">
        <v>9</v>
      </c>
      <c r="V7" s="2" t="s">
        <v>9</v>
      </c>
      <c r="W7" s="2" t="s">
        <v>9</v>
      </c>
      <c r="X7" s="2" t="s">
        <v>9</v>
      </c>
      <c r="Y7" s="2" t="s">
        <v>9</v>
      </c>
      <c r="Z7" s="2" t="s">
        <v>9</v>
      </c>
      <c r="AA7" s="2" t="s">
        <v>9</v>
      </c>
      <c r="AB7" s="2" t="s">
        <v>51</v>
      </c>
      <c r="AD7" s="7"/>
    </row>
    <row r="8" spans="1:30" x14ac:dyDescent="0.2">
      <c r="A8" s="47"/>
      <c r="B8" s="47"/>
      <c r="C8" s="2"/>
      <c r="D8" s="47"/>
      <c r="E8" s="2"/>
      <c r="F8" s="47"/>
      <c r="G8" s="47"/>
      <c r="H8" s="48"/>
      <c r="I8" s="2"/>
      <c r="J8" s="7"/>
      <c r="K8" s="2"/>
      <c r="L8" s="2"/>
      <c r="M8" s="2"/>
      <c r="N8" s="7"/>
      <c r="O8" s="2"/>
      <c r="P8" s="2"/>
      <c r="Q8" s="7"/>
      <c r="R8" s="7"/>
      <c r="S8" s="2"/>
      <c r="T8" s="2"/>
      <c r="U8" s="2"/>
      <c r="V8" s="2"/>
      <c r="W8" s="2"/>
      <c r="X8" s="2"/>
      <c r="Y8" s="2"/>
      <c r="Z8" s="2"/>
      <c r="AA8" s="2"/>
      <c r="AB8" s="2"/>
      <c r="AD8" s="7"/>
    </row>
    <row r="9" spans="1:30" ht="15.75" x14ac:dyDescent="0.25">
      <c r="A9" s="49" t="s">
        <v>15</v>
      </c>
      <c r="B9" s="47"/>
      <c r="C9" s="2"/>
      <c r="D9" s="47"/>
      <c r="E9" s="2"/>
      <c r="F9" s="47"/>
      <c r="G9" s="47"/>
      <c r="H9" s="48"/>
      <c r="I9" s="2"/>
      <c r="J9" s="7"/>
      <c r="K9" s="2"/>
      <c r="L9" s="2"/>
      <c r="M9" s="2"/>
      <c r="N9" s="7"/>
      <c r="O9" s="2"/>
      <c r="P9" s="2"/>
      <c r="Q9" s="7"/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D9" s="7"/>
    </row>
    <row r="10" spans="1:30" x14ac:dyDescent="0.2">
      <c r="A10">
        <v>309</v>
      </c>
      <c r="B10">
        <v>310</v>
      </c>
      <c r="C10" t="s">
        <v>237</v>
      </c>
      <c r="D10" t="s">
        <v>75</v>
      </c>
      <c r="E10" t="s">
        <v>233</v>
      </c>
      <c r="F10" t="s">
        <v>15</v>
      </c>
      <c r="G10" t="s">
        <v>16</v>
      </c>
      <c r="H10" s="149">
        <v>12644565</v>
      </c>
      <c r="I10">
        <v>4.0433599999999998</v>
      </c>
      <c r="J10">
        <v>6.862E-2</v>
      </c>
      <c r="K10">
        <v>1.09158</v>
      </c>
      <c r="L10">
        <v>0.27378999999999998</v>
      </c>
      <c r="N10">
        <v>12.1921</v>
      </c>
      <c r="P10">
        <v>12.711349999999999</v>
      </c>
      <c r="Q10">
        <v>2.3999999999999998E-3</v>
      </c>
      <c r="R10">
        <v>30.383199999999999</v>
      </c>
      <c r="S10" s="149">
        <v>51126.528338399999</v>
      </c>
      <c r="T10" s="149">
        <v>867.67005030000007</v>
      </c>
      <c r="U10" s="149">
        <v>13802.554262700001</v>
      </c>
      <c r="V10" s="149">
        <v>3461.9554513499997</v>
      </c>
      <c r="W10" s="149">
        <v>0</v>
      </c>
      <c r="X10" s="149">
        <v>154163.80093650002</v>
      </c>
      <c r="Y10" s="149">
        <v>0</v>
      </c>
      <c r="Z10" s="149">
        <v>160729.49131275</v>
      </c>
      <c r="AA10" s="149">
        <v>30.346955999999999</v>
      </c>
      <c r="AB10" s="149">
        <v>384182.34730800003</v>
      </c>
      <c r="AD10"/>
    </row>
    <row r="11" spans="1:30" x14ac:dyDescent="0.2">
      <c r="A11">
        <v>115</v>
      </c>
      <c r="B11">
        <v>116</v>
      </c>
      <c r="C11" t="s">
        <v>96</v>
      </c>
      <c r="D11" t="s">
        <v>75</v>
      </c>
      <c r="E11" t="s">
        <v>24</v>
      </c>
      <c r="F11" t="s">
        <v>15</v>
      </c>
      <c r="G11" t="s">
        <v>16</v>
      </c>
      <c r="H11" s="149">
        <v>5381265</v>
      </c>
      <c r="I11">
        <v>4.0433599999999998</v>
      </c>
      <c r="J11">
        <v>6.862E-2</v>
      </c>
      <c r="K11">
        <v>1.09158</v>
      </c>
      <c r="L11">
        <v>0.27378999999999998</v>
      </c>
      <c r="N11">
        <v>12.1921</v>
      </c>
      <c r="P11">
        <v>12.711349999999999</v>
      </c>
      <c r="Q11">
        <v>2.3999999999999998E-3</v>
      </c>
      <c r="R11">
        <v>30.383199999999999</v>
      </c>
      <c r="S11" s="149">
        <v>21758.391650400001</v>
      </c>
      <c r="T11" s="149">
        <v>369.26240430000001</v>
      </c>
      <c r="U11" s="149">
        <v>5874.0812487000003</v>
      </c>
      <c r="V11" s="149">
        <v>1473.3365443499999</v>
      </c>
      <c r="W11" s="149">
        <v>0</v>
      </c>
      <c r="X11" s="149">
        <v>65608.921006500008</v>
      </c>
      <c r="Y11" s="149">
        <v>0</v>
      </c>
      <c r="Z11" s="149">
        <v>68403.142857750005</v>
      </c>
      <c r="AA11" s="149">
        <v>12.915035999999999</v>
      </c>
      <c r="AB11" s="149">
        <v>163500.05074800001</v>
      </c>
      <c r="AD11"/>
    </row>
    <row r="12" spans="1:30" x14ac:dyDescent="0.2">
      <c r="A12">
        <v>151</v>
      </c>
      <c r="B12">
        <v>152</v>
      </c>
      <c r="C12" t="s">
        <v>108</v>
      </c>
      <c r="D12" t="s">
        <v>75</v>
      </c>
      <c r="E12" t="s">
        <v>13</v>
      </c>
      <c r="F12" t="s">
        <v>15</v>
      </c>
      <c r="G12" t="s">
        <v>16</v>
      </c>
      <c r="H12" s="149">
        <v>2337105</v>
      </c>
      <c r="I12">
        <v>4.0433599999999998</v>
      </c>
      <c r="J12">
        <v>6.862E-2</v>
      </c>
      <c r="K12">
        <v>1.09158</v>
      </c>
      <c r="L12">
        <v>0.27378999999999998</v>
      </c>
      <c r="N12">
        <v>12.1921</v>
      </c>
      <c r="P12">
        <v>12.711349999999999</v>
      </c>
      <c r="Q12">
        <v>2.3999999999999998E-3</v>
      </c>
      <c r="R12">
        <v>30.383199999999999</v>
      </c>
      <c r="S12" s="149">
        <v>9449.7568728000006</v>
      </c>
      <c r="T12" s="149">
        <v>160.37214510000001</v>
      </c>
      <c r="U12" s="149">
        <v>2551.1370759000001</v>
      </c>
      <c r="V12" s="149">
        <v>639.87597794999999</v>
      </c>
      <c r="W12" s="149">
        <v>0</v>
      </c>
      <c r="X12" s="149">
        <v>28494.217870500001</v>
      </c>
      <c r="Y12" s="149">
        <v>0</v>
      </c>
      <c r="Z12" s="149">
        <v>29707.759641749999</v>
      </c>
      <c r="AA12" s="149">
        <v>5.6090519999999993</v>
      </c>
      <c r="AB12" s="149">
        <v>71008.728636</v>
      </c>
      <c r="AD12"/>
    </row>
    <row r="13" spans="1:30" x14ac:dyDescent="0.2">
      <c r="A13">
        <v>153</v>
      </c>
      <c r="B13">
        <v>154</v>
      </c>
      <c r="C13" t="s">
        <v>109</v>
      </c>
      <c r="D13" t="s">
        <v>75</v>
      </c>
      <c r="E13" t="s">
        <v>14</v>
      </c>
      <c r="F13" t="s">
        <v>15</v>
      </c>
      <c r="G13" t="s">
        <v>16</v>
      </c>
      <c r="H13" s="149">
        <v>2555985</v>
      </c>
      <c r="I13">
        <v>4.0433599999999998</v>
      </c>
      <c r="J13">
        <v>6.862E-2</v>
      </c>
      <c r="K13">
        <v>1.09158</v>
      </c>
      <c r="L13">
        <v>0.27378999999999998</v>
      </c>
      <c r="N13">
        <v>12.1921</v>
      </c>
      <c r="P13">
        <v>12.711349999999999</v>
      </c>
      <c r="Q13">
        <v>2.3999999999999998E-3</v>
      </c>
      <c r="R13">
        <v>30.383199999999999</v>
      </c>
      <c r="S13" s="149">
        <v>10334.7675096</v>
      </c>
      <c r="T13" s="149">
        <v>175.3916907</v>
      </c>
      <c r="U13" s="149">
        <v>2790.0621063000003</v>
      </c>
      <c r="V13" s="149">
        <v>699.80313315000001</v>
      </c>
      <c r="W13" s="149">
        <v>0</v>
      </c>
      <c r="X13" s="149">
        <v>31162.8247185</v>
      </c>
      <c r="Y13" s="149">
        <v>0</v>
      </c>
      <c r="Z13" s="149">
        <v>32490.01992975</v>
      </c>
      <c r="AA13" s="149">
        <v>6.1343639999999997</v>
      </c>
      <c r="AB13" s="149">
        <v>77659.003452000004</v>
      </c>
      <c r="AD13"/>
    </row>
    <row r="14" spans="1:30" x14ac:dyDescent="0.2">
      <c r="A14">
        <v>157</v>
      </c>
      <c r="B14">
        <v>158</v>
      </c>
      <c r="C14" t="s">
        <v>111</v>
      </c>
      <c r="D14" t="s">
        <v>75</v>
      </c>
      <c r="E14" t="s">
        <v>37</v>
      </c>
      <c r="F14" t="s">
        <v>15</v>
      </c>
      <c r="G14" t="s">
        <v>16</v>
      </c>
      <c r="H14" s="149">
        <v>1701435</v>
      </c>
      <c r="I14">
        <v>4.0433599999999998</v>
      </c>
      <c r="J14">
        <v>6.862E-2</v>
      </c>
      <c r="K14">
        <v>1.09158</v>
      </c>
      <c r="L14">
        <v>0.27378999999999998</v>
      </c>
      <c r="N14">
        <v>12.1921</v>
      </c>
      <c r="P14">
        <v>12.711349999999999</v>
      </c>
      <c r="Q14">
        <v>2.3999999999999998E-3</v>
      </c>
      <c r="R14">
        <v>30.383199999999999</v>
      </c>
      <c r="S14" s="149">
        <v>6879.5142215999995</v>
      </c>
      <c r="T14" s="149">
        <v>116.75246969999999</v>
      </c>
      <c r="U14" s="149">
        <v>1857.2524172999999</v>
      </c>
      <c r="V14" s="149">
        <v>465.83588864999996</v>
      </c>
      <c r="W14" s="149">
        <v>0</v>
      </c>
      <c r="X14" s="149">
        <v>20744.065663499998</v>
      </c>
      <c r="Y14" s="149">
        <v>0</v>
      </c>
      <c r="Z14" s="149">
        <v>21627.535787249999</v>
      </c>
      <c r="AA14" s="149">
        <v>4.0834439999999992</v>
      </c>
      <c r="AB14" s="149">
        <v>51695.039892000001</v>
      </c>
      <c r="AD14"/>
    </row>
    <row r="15" spans="1:30" x14ac:dyDescent="0.2">
      <c r="A15">
        <v>212</v>
      </c>
      <c r="B15">
        <v>213</v>
      </c>
      <c r="C15" t="s">
        <v>132</v>
      </c>
      <c r="D15" t="s">
        <v>75</v>
      </c>
      <c r="E15" t="s">
        <v>72</v>
      </c>
      <c r="F15" t="s">
        <v>15</v>
      </c>
      <c r="G15" t="s">
        <v>16</v>
      </c>
      <c r="H15" s="149">
        <v>6656296</v>
      </c>
      <c r="I15">
        <v>4.0433599999999998</v>
      </c>
      <c r="J15">
        <v>6.862E-2</v>
      </c>
      <c r="K15">
        <v>1.09158</v>
      </c>
      <c r="L15">
        <v>0.27378999999999998</v>
      </c>
      <c r="N15">
        <v>12.1921</v>
      </c>
      <c r="P15">
        <v>12.711349999999999</v>
      </c>
      <c r="Q15">
        <v>2.3999999999999998E-3</v>
      </c>
      <c r="R15">
        <v>30.383199999999999</v>
      </c>
      <c r="S15" s="149">
        <v>26913.800994559999</v>
      </c>
      <c r="T15" s="149">
        <v>456.75503152000005</v>
      </c>
      <c r="U15" s="149">
        <v>7265.8795876800004</v>
      </c>
      <c r="V15" s="149">
        <v>1822.42728184</v>
      </c>
      <c r="W15" s="149">
        <v>0</v>
      </c>
      <c r="X15" s="149">
        <v>81154.226461600003</v>
      </c>
      <c r="Y15" s="149">
        <v>0</v>
      </c>
      <c r="Z15" s="149">
        <v>84610.508159599995</v>
      </c>
      <c r="AA15" s="149">
        <v>15.975110399999998</v>
      </c>
      <c r="AB15" s="149">
        <v>202239.57262719999</v>
      </c>
      <c r="AD15"/>
    </row>
    <row r="16" spans="1:30" x14ac:dyDescent="0.2">
      <c r="A16">
        <v>264</v>
      </c>
      <c r="B16">
        <v>265</v>
      </c>
      <c r="C16" t="s">
        <v>173</v>
      </c>
      <c r="D16" t="s">
        <v>75</v>
      </c>
      <c r="E16" t="s">
        <v>174</v>
      </c>
      <c r="F16" t="s">
        <v>15</v>
      </c>
      <c r="G16" t="s">
        <v>16</v>
      </c>
      <c r="H16" s="149">
        <v>3420165</v>
      </c>
      <c r="I16">
        <v>4.0433599999999998</v>
      </c>
      <c r="J16">
        <v>6.862E-2</v>
      </c>
      <c r="K16">
        <v>1.09158</v>
      </c>
      <c r="L16">
        <v>0.27378999999999998</v>
      </c>
      <c r="N16">
        <v>12.1921</v>
      </c>
      <c r="P16">
        <v>12.711349999999999</v>
      </c>
      <c r="Q16">
        <v>2.3999999999999998E-3</v>
      </c>
      <c r="R16">
        <v>30.383199999999999</v>
      </c>
      <c r="S16" s="149">
        <v>13828.9583544</v>
      </c>
      <c r="T16" s="149">
        <v>234.69172230000001</v>
      </c>
      <c r="U16" s="149">
        <v>3733.3837106999999</v>
      </c>
      <c r="V16" s="149">
        <v>936.40697534999993</v>
      </c>
      <c r="W16" s="149">
        <v>0</v>
      </c>
      <c r="X16" s="149">
        <v>41698.993696500002</v>
      </c>
      <c r="Y16" s="149">
        <v>0</v>
      </c>
      <c r="Z16" s="149">
        <v>43474.914372749998</v>
      </c>
      <c r="AA16" s="149">
        <v>8.2083959999999987</v>
      </c>
      <c r="AB16" s="149">
        <v>103915.55722799999</v>
      </c>
      <c r="AD16"/>
    </row>
    <row r="17" spans="1:28" customFormat="1" x14ac:dyDescent="0.2">
      <c r="A17">
        <v>460</v>
      </c>
      <c r="B17">
        <v>461</v>
      </c>
      <c r="C17" t="s">
        <v>405</v>
      </c>
      <c r="D17" t="s">
        <v>75</v>
      </c>
      <c r="E17" t="s">
        <v>398</v>
      </c>
      <c r="F17" t="s">
        <v>15</v>
      </c>
      <c r="G17" t="s">
        <v>16</v>
      </c>
      <c r="H17" s="149">
        <v>2197700</v>
      </c>
      <c r="I17">
        <v>4.0433599999999998</v>
      </c>
      <c r="J17">
        <v>6.862E-2</v>
      </c>
      <c r="K17">
        <v>1.09158</v>
      </c>
      <c r="L17">
        <v>0.27378999999999998</v>
      </c>
      <c r="N17">
        <v>12.1921</v>
      </c>
      <c r="P17">
        <v>12.711349999999999</v>
      </c>
      <c r="Q17">
        <v>2.3999999999999998E-3</v>
      </c>
      <c r="R17">
        <v>30.383199999999999</v>
      </c>
      <c r="S17" s="149">
        <v>8886.092271999998</v>
      </c>
      <c r="T17" s="149">
        <v>150.806174</v>
      </c>
      <c r="U17" s="149">
        <v>2398.9653659999999</v>
      </c>
      <c r="V17" s="149">
        <v>601.70828299999994</v>
      </c>
      <c r="W17" s="149">
        <v>0</v>
      </c>
      <c r="X17" s="149">
        <v>26794.578169999997</v>
      </c>
      <c r="Y17" s="149">
        <v>0</v>
      </c>
      <c r="Z17" s="149">
        <v>27935.733894999998</v>
      </c>
      <c r="AA17" s="149">
        <v>5.2744799999999987</v>
      </c>
      <c r="AB17" s="149">
        <v>66773.15863999998</v>
      </c>
    </row>
    <row r="18" spans="1:28" customFormat="1" x14ac:dyDescent="0.2">
      <c r="A18">
        <v>166</v>
      </c>
      <c r="B18">
        <v>167</v>
      </c>
      <c r="C18" t="s">
        <v>115</v>
      </c>
      <c r="D18" t="s">
        <v>75</v>
      </c>
      <c r="E18" t="s">
        <v>39</v>
      </c>
      <c r="F18" t="s">
        <v>15</v>
      </c>
      <c r="G18" t="s">
        <v>16</v>
      </c>
      <c r="H18" s="149"/>
      <c r="I18">
        <v>4.0433599999999998</v>
      </c>
      <c r="J18">
        <v>6.862E-2</v>
      </c>
      <c r="K18">
        <v>1.09158</v>
      </c>
      <c r="L18">
        <v>0.27378999999999998</v>
      </c>
      <c r="N18">
        <v>12.1921</v>
      </c>
      <c r="P18">
        <v>12.711349999999999</v>
      </c>
      <c r="Q18">
        <v>2.3999999999999998E-3</v>
      </c>
      <c r="R18">
        <v>30.383199999999999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49">
        <v>0</v>
      </c>
    </row>
    <row r="19" spans="1:28" customFormat="1" x14ac:dyDescent="0.2">
      <c r="A19">
        <v>170</v>
      </c>
      <c r="B19">
        <v>171</v>
      </c>
      <c r="C19" t="s">
        <v>117</v>
      </c>
      <c r="D19" t="s">
        <v>87</v>
      </c>
      <c r="E19" t="s">
        <v>46</v>
      </c>
      <c r="F19" t="s">
        <v>15</v>
      </c>
      <c r="G19" t="s">
        <v>16</v>
      </c>
      <c r="H19" s="149"/>
      <c r="I19">
        <v>4.0433599999999998</v>
      </c>
      <c r="J19">
        <v>6.862E-2</v>
      </c>
      <c r="K19">
        <v>1.09158</v>
      </c>
      <c r="L19">
        <v>0.27378999999999998</v>
      </c>
      <c r="N19">
        <v>3.0037500000000001</v>
      </c>
      <c r="P19">
        <v>12.711349999999999</v>
      </c>
      <c r="Q19">
        <v>2.3999999999999998E-3</v>
      </c>
      <c r="R19">
        <v>21.194850000000002</v>
      </c>
      <c r="S19" s="149">
        <v>0</v>
      </c>
      <c r="T19" s="149">
        <v>0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49">
        <v>0</v>
      </c>
      <c r="AA19" s="149">
        <v>0</v>
      </c>
      <c r="AB19" s="149">
        <v>0</v>
      </c>
    </row>
    <row r="20" spans="1:28" customFormat="1" x14ac:dyDescent="0.2">
      <c r="A20">
        <v>268</v>
      </c>
      <c r="B20">
        <v>269</v>
      </c>
      <c r="C20" t="s">
        <v>184</v>
      </c>
      <c r="D20" t="s">
        <v>75</v>
      </c>
      <c r="E20" t="s">
        <v>188</v>
      </c>
      <c r="F20" t="s">
        <v>15</v>
      </c>
      <c r="G20" t="s">
        <v>16</v>
      </c>
      <c r="H20" s="149">
        <v>23353437</v>
      </c>
      <c r="I20">
        <v>4.0433599999999998</v>
      </c>
      <c r="J20">
        <v>6.862E-2</v>
      </c>
      <c r="K20">
        <v>1.09158</v>
      </c>
      <c r="L20">
        <v>0.27378999999999998</v>
      </c>
      <c r="N20">
        <v>12.1921</v>
      </c>
      <c r="P20">
        <v>12.711349999999999</v>
      </c>
      <c r="Q20">
        <v>2.3999999999999998E-3</v>
      </c>
      <c r="R20">
        <v>30.383199999999999</v>
      </c>
      <c r="S20" s="149">
        <v>94426.353028320009</v>
      </c>
      <c r="T20" s="149">
        <v>1602.5128469400001</v>
      </c>
      <c r="U20" s="149">
        <v>25492.144760460003</v>
      </c>
      <c r="V20" s="149">
        <v>6393.9375162300003</v>
      </c>
      <c r="W20" s="149">
        <v>0</v>
      </c>
      <c r="X20" s="149">
        <v>284727.43924770004</v>
      </c>
      <c r="Y20" s="149">
        <v>0</v>
      </c>
      <c r="Z20" s="149">
        <v>296853.71140994999</v>
      </c>
      <c r="AA20" s="149">
        <v>56.048248799999996</v>
      </c>
      <c r="AB20" s="149">
        <v>709552.14705840009</v>
      </c>
    </row>
    <row r="21" spans="1:28" customFormat="1" x14ac:dyDescent="0.2">
      <c r="A21">
        <v>270</v>
      </c>
      <c r="B21">
        <v>271</v>
      </c>
      <c r="C21" t="s">
        <v>185</v>
      </c>
      <c r="D21" t="s">
        <v>87</v>
      </c>
      <c r="E21" t="s">
        <v>208</v>
      </c>
      <c r="F21" t="s">
        <v>15</v>
      </c>
      <c r="G21" t="s">
        <v>16</v>
      </c>
      <c r="H21" s="149">
        <v>0</v>
      </c>
      <c r="I21">
        <v>4.0433599999999998</v>
      </c>
      <c r="J21">
        <v>6.862E-2</v>
      </c>
      <c r="K21">
        <v>1.09158</v>
      </c>
      <c r="L21">
        <v>0.27378999999999998</v>
      </c>
      <c r="N21">
        <v>3.0037500000000001</v>
      </c>
      <c r="P21">
        <v>12.711349999999999</v>
      </c>
      <c r="Q21">
        <v>2.3999999999999998E-3</v>
      </c>
      <c r="R21">
        <v>21.194850000000002</v>
      </c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49">
        <v>0</v>
      </c>
      <c r="AB21" s="149">
        <v>0</v>
      </c>
    </row>
    <row r="22" spans="1:28" customFormat="1" x14ac:dyDescent="0.2">
      <c r="A22">
        <v>368</v>
      </c>
      <c r="B22">
        <v>369</v>
      </c>
      <c r="C22" t="s">
        <v>287</v>
      </c>
      <c r="D22" t="s">
        <v>75</v>
      </c>
      <c r="E22" t="s">
        <v>288</v>
      </c>
      <c r="F22" t="s">
        <v>15</v>
      </c>
      <c r="G22" t="s">
        <v>16</v>
      </c>
      <c r="H22" s="149">
        <v>38084060</v>
      </c>
      <c r="I22">
        <v>4.0433599999999998</v>
      </c>
      <c r="J22">
        <v>6.862E-2</v>
      </c>
      <c r="K22">
        <v>1.09158</v>
      </c>
      <c r="L22">
        <v>0.27378999999999998</v>
      </c>
      <c r="N22">
        <v>12.1921</v>
      </c>
      <c r="P22">
        <v>12.711349999999999</v>
      </c>
      <c r="Q22">
        <v>2.3999999999999998E-3</v>
      </c>
      <c r="R22">
        <v>30.383199999999999</v>
      </c>
      <c r="S22" s="149">
        <v>153987.56484159999</v>
      </c>
      <c r="T22" s="149">
        <v>2613.3281972</v>
      </c>
      <c r="U22" s="149">
        <v>41571.798214799994</v>
      </c>
      <c r="V22" s="149">
        <v>10427.034787399998</v>
      </c>
      <c r="W22" s="149">
        <v>0</v>
      </c>
      <c r="X22" s="149">
        <v>464324.66792599997</v>
      </c>
      <c r="Y22" s="149">
        <v>0</v>
      </c>
      <c r="Z22" s="149">
        <v>484099.81608099997</v>
      </c>
      <c r="AA22" s="149">
        <v>91.401743999999979</v>
      </c>
      <c r="AB22" s="149">
        <v>1157115.6117919998</v>
      </c>
    </row>
    <row r="23" spans="1:28" customFormat="1" x14ac:dyDescent="0.2">
      <c r="A23">
        <v>384</v>
      </c>
      <c r="B23">
        <v>385</v>
      </c>
      <c r="C23" t="s">
        <v>300</v>
      </c>
      <c r="D23" t="s">
        <v>75</v>
      </c>
      <c r="E23" t="s">
        <v>301</v>
      </c>
      <c r="F23" t="s">
        <v>15</v>
      </c>
      <c r="G23" t="s">
        <v>16</v>
      </c>
      <c r="H23" s="149">
        <v>7750994</v>
      </c>
      <c r="I23">
        <v>4.0433599999999998</v>
      </c>
      <c r="J23">
        <v>6.862E-2</v>
      </c>
      <c r="K23">
        <v>1.09158</v>
      </c>
      <c r="L23">
        <v>0.27378999999999998</v>
      </c>
      <c r="N23">
        <v>12.1921</v>
      </c>
      <c r="P23">
        <v>12.711349999999999</v>
      </c>
      <c r="Q23">
        <v>2.3999999999999998E-3</v>
      </c>
      <c r="R23">
        <v>30.383199999999999</v>
      </c>
      <c r="S23" s="149">
        <v>31340.059099839997</v>
      </c>
      <c r="T23" s="149">
        <v>531.87320827999997</v>
      </c>
      <c r="U23" s="149">
        <v>8460.8300305199991</v>
      </c>
      <c r="V23" s="149">
        <v>2122.1446472599996</v>
      </c>
      <c r="W23" s="149">
        <v>0</v>
      </c>
      <c r="X23" s="149">
        <v>94500.893947399993</v>
      </c>
      <c r="Y23" s="149">
        <v>0</v>
      </c>
      <c r="Z23" s="149">
        <v>98525.597581899987</v>
      </c>
      <c r="AA23" s="149">
        <v>18.602385599999998</v>
      </c>
      <c r="AB23" s="149">
        <v>235500.00090079999</v>
      </c>
    </row>
    <row r="24" spans="1:28" customFormat="1" x14ac:dyDescent="0.2">
      <c r="A24">
        <v>398</v>
      </c>
      <c r="B24">
        <v>399</v>
      </c>
      <c r="C24" t="s">
        <v>321</v>
      </c>
      <c r="D24" t="s">
        <v>87</v>
      </c>
      <c r="E24" t="s">
        <v>309</v>
      </c>
      <c r="F24" t="s">
        <v>15</v>
      </c>
      <c r="G24" t="s">
        <v>16</v>
      </c>
      <c r="H24" s="149">
        <v>0</v>
      </c>
      <c r="I24">
        <v>4.0433599999999998</v>
      </c>
      <c r="J24">
        <v>6.862E-2</v>
      </c>
      <c r="K24">
        <v>1.09158</v>
      </c>
      <c r="L24">
        <v>0.27378999999999998</v>
      </c>
      <c r="N24">
        <v>3.0037500000000001</v>
      </c>
      <c r="P24">
        <v>12.711349999999999</v>
      </c>
      <c r="Q24">
        <v>2.3999999999999998E-3</v>
      </c>
      <c r="R24">
        <v>21.194850000000002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49">
        <v>0</v>
      </c>
    </row>
    <row r="25" spans="1:28" customFormat="1" x14ac:dyDescent="0.2">
      <c r="A25">
        <v>400</v>
      </c>
      <c r="B25">
        <v>401</v>
      </c>
      <c r="C25" t="s">
        <v>322</v>
      </c>
      <c r="D25" t="s">
        <v>75</v>
      </c>
      <c r="E25" t="s">
        <v>308</v>
      </c>
      <c r="F25" t="s">
        <v>15</v>
      </c>
      <c r="G25" t="s">
        <v>16</v>
      </c>
      <c r="H25" s="149">
        <v>8302185</v>
      </c>
      <c r="I25">
        <v>4.0433599999999998</v>
      </c>
      <c r="J25">
        <v>6.862E-2</v>
      </c>
      <c r="K25">
        <v>1.09158</v>
      </c>
      <c r="L25">
        <v>0.27378999999999998</v>
      </c>
      <c r="N25">
        <v>12.1921</v>
      </c>
      <c r="P25">
        <v>12.711349999999999</v>
      </c>
      <c r="Q25">
        <v>2.3999999999999998E-3</v>
      </c>
      <c r="R25">
        <v>30.383199999999999</v>
      </c>
      <c r="S25" s="149">
        <v>33568.722741599995</v>
      </c>
      <c r="T25" s="149">
        <v>569.69593469999995</v>
      </c>
      <c r="U25" s="149">
        <v>9062.4991023000002</v>
      </c>
      <c r="V25" s="149">
        <v>2273.0552311499996</v>
      </c>
      <c r="W25" s="149">
        <v>0</v>
      </c>
      <c r="X25" s="149">
        <v>101221.06973849999</v>
      </c>
      <c r="Y25" s="149">
        <v>0</v>
      </c>
      <c r="Z25" s="149">
        <v>105531.97929974999</v>
      </c>
      <c r="AA25" s="149">
        <v>19.925243999999996</v>
      </c>
      <c r="AB25" s="149">
        <v>252246.94729199997</v>
      </c>
    </row>
    <row r="26" spans="1:28" customFormat="1" x14ac:dyDescent="0.2">
      <c r="A26">
        <v>420</v>
      </c>
      <c r="B26">
        <v>421</v>
      </c>
      <c r="C26" t="s">
        <v>329</v>
      </c>
      <c r="D26" t="s">
        <v>75</v>
      </c>
      <c r="E26" t="s">
        <v>342</v>
      </c>
      <c r="F26" t="s">
        <v>15</v>
      </c>
      <c r="G26" t="s">
        <v>16</v>
      </c>
      <c r="H26" s="149">
        <v>17770265</v>
      </c>
      <c r="I26">
        <v>4.0433599999999998</v>
      </c>
      <c r="J26">
        <v>6.862E-2</v>
      </c>
      <c r="K26">
        <v>1.09158</v>
      </c>
      <c r="L26">
        <v>0.27378999999999998</v>
      </c>
      <c r="N26">
        <v>12.1921</v>
      </c>
      <c r="P26">
        <v>12.711349999999999</v>
      </c>
      <c r="Q26">
        <v>2.3999999999999998E-3</v>
      </c>
      <c r="R26">
        <v>30.383199999999999</v>
      </c>
      <c r="S26" s="149">
        <v>71851.578690399998</v>
      </c>
      <c r="T26" s="149">
        <v>1219.3955842999999</v>
      </c>
      <c r="U26" s="149">
        <v>19397.665868699998</v>
      </c>
      <c r="V26" s="149">
        <v>4865.3208543499995</v>
      </c>
      <c r="W26" s="149">
        <v>0</v>
      </c>
      <c r="X26" s="149">
        <v>216656.84790649998</v>
      </c>
      <c r="Y26" s="149">
        <v>0</v>
      </c>
      <c r="Z26" s="149">
        <v>225884.05800774999</v>
      </c>
      <c r="AA26" s="149">
        <v>42.648635999999996</v>
      </c>
      <c r="AB26" s="149">
        <v>539917.515548</v>
      </c>
    </row>
    <row r="27" spans="1:28" customFormat="1" x14ac:dyDescent="0.2">
      <c r="A27">
        <v>323</v>
      </c>
      <c r="B27">
        <v>324</v>
      </c>
      <c r="C27" t="s">
        <v>244</v>
      </c>
      <c r="D27" t="s">
        <v>75</v>
      </c>
      <c r="E27" t="s">
        <v>248</v>
      </c>
      <c r="F27" t="s">
        <v>15</v>
      </c>
      <c r="G27" t="s">
        <v>16</v>
      </c>
      <c r="H27" s="149">
        <v>9101775</v>
      </c>
      <c r="I27">
        <v>4.0433599999999998</v>
      </c>
      <c r="J27">
        <v>6.862E-2</v>
      </c>
      <c r="K27">
        <v>1.09158</v>
      </c>
      <c r="L27">
        <v>0.27378999999999998</v>
      </c>
      <c r="N27">
        <v>12.1921</v>
      </c>
      <c r="P27">
        <v>12.711349999999999</v>
      </c>
      <c r="Q27">
        <v>2.3999999999999998E-3</v>
      </c>
      <c r="R27">
        <v>30.383199999999999</v>
      </c>
      <c r="S27" s="149">
        <v>36801.752963999999</v>
      </c>
      <c r="T27" s="149">
        <v>624.56380049999996</v>
      </c>
      <c r="U27" s="149">
        <v>9935.3155544999991</v>
      </c>
      <c r="V27" s="149">
        <v>2491.9749772499995</v>
      </c>
      <c r="W27" s="149">
        <v>0</v>
      </c>
      <c r="X27" s="149">
        <v>110969.75097749999</v>
      </c>
      <c r="Y27" s="149">
        <v>0</v>
      </c>
      <c r="Z27" s="149">
        <v>115695.84764625</v>
      </c>
      <c r="AA27" s="149">
        <v>21.844259999999998</v>
      </c>
      <c r="AB27" s="149">
        <v>276541.05017999996</v>
      </c>
    </row>
    <row r="28" spans="1:28" customFormat="1" x14ac:dyDescent="0.2">
      <c r="A28">
        <v>466</v>
      </c>
      <c r="B28">
        <v>467</v>
      </c>
      <c r="C28" t="s">
        <v>414</v>
      </c>
      <c r="D28" t="s">
        <v>75</v>
      </c>
      <c r="E28" t="s">
        <v>24</v>
      </c>
      <c r="F28" t="s">
        <v>15</v>
      </c>
      <c r="G28" t="s">
        <v>16</v>
      </c>
      <c r="H28" s="149">
        <v>4783700</v>
      </c>
      <c r="I28">
        <v>4.0433599999999998</v>
      </c>
      <c r="J28">
        <v>6.862E-2</v>
      </c>
      <c r="K28">
        <v>1.09158</v>
      </c>
      <c r="L28">
        <v>0.27378999999999998</v>
      </c>
      <c r="N28">
        <v>12.05559</v>
      </c>
      <c r="P28">
        <v>12.711349999999999</v>
      </c>
      <c r="Q28">
        <v>2.3999999999999998E-3</v>
      </c>
      <c r="R28">
        <v>30.246690000000001</v>
      </c>
      <c r="S28" s="149">
        <v>19342.221232</v>
      </c>
      <c r="T28" s="149">
        <v>328.25749400000001</v>
      </c>
      <c r="U28" s="149">
        <v>5221.7912459999998</v>
      </c>
      <c r="V28" s="149">
        <v>1309.7292229999998</v>
      </c>
      <c r="W28" s="149">
        <v>0</v>
      </c>
      <c r="X28" s="149">
        <v>57670.325882999998</v>
      </c>
      <c r="Y28" s="149">
        <v>0</v>
      </c>
      <c r="Z28" s="149">
        <v>60807.284994999995</v>
      </c>
      <c r="AA28" s="149">
        <v>11.480879999999999</v>
      </c>
      <c r="AB28" s="149">
        <v>144691.09095299998</v>
      </c>
    </row>
    <row r="29" spans="1:28" customFormat="1" x14ac:dyDescent="0.2">
      <c r="A29">
        <v>214</v>
      </c>
      <c r="B29">
        <v>215</v>
      </c>
      <c r="C29" t="s">
        <v>133</v>
      </c>
      <c r="D29" t="s">
        <v>74</v>
      </c>
      <c r="E29" t="s">
        <v>73</v>
      </c>
      <c r="F29" t="s">
        <v>15</v>
      </c>
      <c r="G29" t="s">
        <v>18</v>
      </c>
      <c r="H29" s="149">
        <v>468615</v>
      </c>
      <c r="I29">
        <v>4.0433599999999998</v>
      </c>
      <c r="J29">
        <v>6.862E-2</v>
      </c>
      <c r="K29">
        <v>1.09158</v>
      </c>
      <c r="L29">
        <v>0.27378999999999998</v>
      </c>
      <c r="N29">
        <v>12.1921</v>
      </c>
      <c r="P29">
        <v>11.48405</v>
      </c>
      <c r="Q29">
        <v>2.3999999999999998E-3</v>
      </c>
      <c r="R29">
        <v>29.155899999999999</v>
      </c>
      <c r="S29" s="149">
        <v>1894.7791463999999</v>
      </c>
      <c r="T29" s="149">
        <v>32.1563613</v>
      </c>
      <c r="U29" s="149">
        <v>511.53076170000003</v>
      </c>
      <c r="V29" s="149">
        <v>128.30210084999999</v>
      </c>
      <c r="W29" s="149">
        <v>0</v>
      </c>
      <c r="X29" s="149">
        <v>5713.4009415</v>
      </c>
      <c r="Y29" s="149">
        <v>0</v>
      </c>
      <c r="Z29" s="149">
        <v>5381.5980907499998</v>
      </c>
      <c r="AA29" s="149">
        <v>1.124676</v>
      </c>
      <c r="AB29" s="149">
        <v>13662.892078499999</v>
      </c>
    </row>
    <row r="30" spans="1:28" customFormat="1" x14ac:dyDescent="0.2">
      <c r="A30">
        <v>289</v>
      </c>
      <c r="B30">
        <v>290</v>
      </c>
      <c r="C30" t="s">
        <v>196</v>
      </c>
      <c r="D30" t="s">
        <v>74</v>
      </c>
      <c r="E30" t="s">
        <v>202</v>
      </c>
      <c r="F30" t="s">
        <v>15</v>
      </c>
      <c r="G30" t="s">
        <v>18</v>
      </c>
      <c r="H30" s="149">
        <v>7106642</v>
      </c>
      <c r="I30">
        <v>4.0433599999999998</v>
      </c>
      <c r="J30">
        <v>6.862E-2</v>
      </c>
      <c r="K30">
        <v>1.09158</v>
      </c>
      <c r="L30">
        <v>0.27378999999999998</v>
      </c>
      <c r="N30">
        <v>12.1921</v>
      </c>
      <c r="P30">
        <v>11.48405</v>
      </c>
      <c r="Q30">
        <v>2.3999999999999998E-3</v>
      </c>
      <c r="R30">
        <v>29.155899999999999</v>
      </c>
      <c r="S30" s="149">
        <v>28734.711997119997</v>
      </c>
      <c r="T30" s="149">
        <v>487.65777403999999</v>
      </c>
      <c r="U30" s="149">
        <v>7757.4682743599997</v>
      </c>
      <c r="V30" s="149">
        <v>1945.7275131799997</v>
      </c>
      <c r="W30" s="149">
        <v>0</v>
      </c>
      <c r="X30" s="149">
        <v>86644.889928199991</v>
      </c>
      <c r="Y30" s="149">
        <v>0</v>
      </c>
      <c r="Z30" s="149">
        <v>81613.032060099998</v>
      </c>
      <c r="AA30" s="149">
        <v>17.055940799999998</v>
      </c>
      <c r="AB30" s="149">
        <v>207200.54348779999</v>
      </c>
    </row>
    <row r="31" spans="1:28" customFormat="1" x14ac:dyDescent="0.2">
      <c r="A31">
        <v>132</v>
      </c>
      <c r="B31">
        <v>133</v>
      </c>
      <c r="C31" t="s">
        <v>102</v>
      </c>
      <c r="D31" t="s">
        <v>74</v>
      </c>
      <c r="E31" t="s">
        <v>29</v>
      </c>
      <c r="F31" t="s">
        <v>15</v>
      </c>
      <c r="G31" t="s">
        <v>18</v>
      </c>
      <c r="H31" s="149">
        <v>123187383</v>
      </c>
      <c r="I31">
        <v>4.0433599999999998</v>
      </c>
      <c r="J31">
        <v>6.862E-2</v>
      </c>
      <c r="K31">
        <v>1.09158</v>
      </c>
      <c r="L31">
        <v>0.27378999999999998</v>
      </c>
      <c r="N31">
        <v>12.1921</v>
      </c>
      <c r="P31">
        <v>11.48405</v>
      </c>
      <c r="Q31">
        <v>2.3999999999999998E-3</v>
      </c>
      <c r="R31">
        <v>29.155899999999999</v>
      </c>
      <c r="S31" s="149">
        <v>498090.93692687998</v>
      </c>
      <c r="T31" s="149">
        <v>8453.1182214599994</v>
      </c>
      <c r="U31" s="149">
        <v>134468.88353513999</v>
      </c>
      <c r="V31" s="149">
        <v>33727.47359157</v>
      </c>
      <c r="W31" s="149">
        <v>0</v>
      </c>
      <c r="X31" s="149">
        <v>1501912.8922743001</v>
      </c>
      <c r="Y31" s="149">
        <v>0</v>
      </c>
      <c r="Z31" s="149">
        <v>1414690.0657411499</v>
      </c>
      <c r="AA31" s="149">
        <v>295.64971919999999</v>
      </c>
      <c r="AB31" s="149">
        <v>3591639.0200097002</v>
      </c>
    </row>
    <row r="32" spans="1:28" customFormat="1" x14ac:dyDescent="0.2">
      <c r="A32">
        <v>138</v>
      </c>
      <c r="B32">
        <v>139</v>
      </c>
      <c r="C32" t="s">
        <v>99</v>
      </c>
      <c r="D32" t="s">
        <v>74</v>
      </c>
      <c r="E32" t="s">
        <v>35</v>
      </c>
      <c r="F32" t="s">
        <v>15</v>
      </c>
      <c r="G32" t="s">
        <v>18</v>
      </c>
      <c r="H32" s="149">
        <v>11718669</v>
      </c>
      <c r="I32">
        <v>4.0433599999999998</v>
      </c>
      <c r="J32">
        <v>6.862E-2</v>
      </c>
      <c r="K32">
        <v>1.09158</v>
      </c>
      <c r="L32">
        <v>0.27378999999999998</v>
      </c>
      <c r="N32">
        <v>12.1921</v>
      </c>
      <c r="P32">
        <v>11.48405</v>
      </c>
      <c r="Q32">
        <v>2.3999999999999998E-3</v>
      </c>
      <c r="R32">
        <v>29.155899999999999</v>
      </c>
      <c r="S32" s="149">
        <v>47382.797487839998</v>
      </c>
      <c r="T32" s="149">
        <v>804.13506677999999</v>
      </c>
      <c r="U32" s="149">
        <v>12791.86470702</v>
      </c>
      <c r="V32" s="149">
        <v>3208.4543855099996</v>
      </c>
      <c r="W32" s="149">
        <v>0</v>
      </c>
      <c r="X32" s="149">
        <v>142875.18431489999</v>
      </c>
      <c r="Y32" s="149">
        <v>0</v>
      </c>
      <c r="Z32" s="149">
        <v>134577.78072944999</v>
      </c>
      <c r="AA32" s="149">
        <v>28.124805599999998</v>
      </c>
      <c r="AB32" s="149">
        <v>341668.34149709996</v>
      </c>
    </row>
    <row r="33" spans="1:28" customFormat="1" x14ac:dyDescent="0.2">
      <c r="A33">
        <v>200</v>
      </c>
      <c r="B33">
        <v>201</v>
      </c>
      <c r="C33" t="s">
        <v>127</v>
      </c>
      <c r="D33" t="s">
        <v>74</v>
      </c>
      <c r="E33" t="s">
        <v>61</v>
      </c>
      <c r="F33" t="s">
        <v>15</v>
      </c>
      <c r="G33" t="s">
        <v>18</v>
      </c>
      <c r="H33" s="149">
        <v>94247243</v>
      </c>
      <c r="I33">
        <v>4.0433599999999998</v>
      </c>
      <c r="J33">
        <v>6.862E-2</v>
      </c>
      <c r="K33">
        <v>1.09158</v>
      </c>
      <c r="L33">
        <v>0.27378999999999998</v>
      </c>
      <c r="N33">
        <v>12.1921</v>
      </c>
      <c r="P33">
        <v>11.48405</v>
      </c>
      <c r="Q33">
        <v>2.3999999999999998E-3</v>
      </c>
      <c r="R33">
        <v>29.155899999999999</v>
      </c>
      <c r="S33" s="149">
        <v>381075.53245647997</v>
      </c>
      <c r="T33" s="149">
        <v>6467.2458146600002</v>
      </c>
      <c r="U33" s="149">
        <v>102878.40551394</v>
      </c>
      <c r="V33" s="149">
        <v>25803.952660969997</v>
      </c>
      <c r="W33" s="149">
        <v>0</v>
      </c>
      <c r="X33" s="149">
        <v>1149071.8113803</v>
      </c>
      <c r="Y33" s="149">
        <v>0</v>
      </c>
      <c r="Z33" s="149">
        <v>1082340.05097415</v>
      </c>
      <c r="AA33" s="149">
        <v>226.1933832</v>
      </c>
      <c r="AB33" s="149">
        <v>2747863.1921836999</v>
      </c>
    </row>
    <row r="34" spans="1:28" customFormat="1" x14ac:dyDescent="0.2">
      <c r="A34">
        <v>134</v>
      </c>
      <c r="B34">
        <v>135</v>
      </c>
      <c r="C34" t="s">
        <v>101</v>
      </c>
      <c r="D34" t="s">
        <v>74</v>
      </c>
      <c r="E34" t="s">
        <v>30</v>
      </c>
      <c r="F34" t="s">
        <v>15</v>
      </c>
      <c r="G34" t="s">
        <v>18</v>
      </c>
      <c r="H34" s="149">
        <v>45638848</v>
      </c>
      <c r="I34">
        <v>4.0433599999999998</v>
      </c>
      <c r="J34">
        <v>6.862E-2</v>
      </c>
      <c r="K34">
        <v>1.09158</v>
      </c>
      <c r="L34">
        <v>0.27378999999999998</v>
      </c>
      <c r="N34">
        <v>12.1921</v>
      </c>
      <c r="P34">
        <v>11.48405</v>
      </c>
      <c r="Q34">
        <v>2.3999999999999998E-3</v>
      </c>
      <c r="R34">
        <v>29.155899999999999</v>
      </c>
      <c r="S34" s="149">
        <v>184534.29244927998</v>
      </c>
      <c r="T34" s="149">
        <v>3131.73774976</v>
      </c>
      <c r="U34" s="149">
        <v>49818.45369984</v>
      </c>
      <c r="V34" s="149">
        <v>12495.460193919998</v>
      </c>
      <c r="W34" s="149">
        <v>0</v>
      </c>
      <c r="X34" s="149">
        <v>556433.39870080003</v>
      </c>
      <c r="Y34" s="149">
        <v>0</v>
      </c>
      <c r="Z34" s="149">
        <v>524118.81237439997</v>
      </c>
      <c r="AA34" s="149">
        <v>109.53323519999999</v>
      </c>
      <c r="AB34" s="149">
        <v>1330641.6884032001</v>
      </c>
    </row>
    <row r="35" spans="1:28" customFormat="1" x14ac:dyDescent="0.2">
      <c r="A35">
        <v>140</v>
      </c>
      <c r="B35">
        <v>141</v>
      </c>
      <c r="C35" t="s">
        <v>100</v>
      </c>
      <c r="D35" t="s">
        <v>74</v>
      </c>
      <c r="E35" t="s">
        <v>52</v>
      </c>
      <c r="F35" t="s">
        <v>15</v>
      </c>
      <c r="G35" t="s">
        <v>18</v>
      </c>
      <c r="H35" s="149">
        <v>181480</v>
      </c>
      <c r="I35">
        <v>4.0433599999999998</v>
      </c>
      <c r="J35">
        <v>6.862E-2</v>
      </c>
      <c r="K35">
        <v>1.09158</v>
      </c>
      <c r="L35">
        <v>0.27378999999999998</v>
      </c>
      <c r="N35">
        <v>12.1921</v>
      </c>
      <c r="P35">
        <v>11.48405</v>
      </c>
      <c r="Q35">
        <v>2.3999999999999998E-3</v>
      </c>
      <c r="R35">
        <v>29.155899999999999</v>
      </c>
      <c r="S35" s="149">
        <v>733.7889727999999</v>
      </c>
      <c r="T35" s="149">
        <v>12.453157599999999</v>
      </c>
      <c r="U35" s="149">
        <v>198.09993839999998</v>
      </c>
      <c r="V35" s="149">
        <v>49.687409199999991</v>
      </c>
      <c r="W35" s="149">
        <v>0</v>
      </c>
      <c r="X35" s="149">
        <v>2212.622308</v>
      </c>
      <c r="Y35" s="149">
        <v>0</v>
      </c>
      <c r="Z35" s="149">
        <v>2084.1253939999997</v>
      </c>
      <c r="AA35" s="149">
        <v>0.43555199999999994</v>
      </c>
      <c r="AB35" s="149">
        <v>5291.2127319999991</v>
      </c>
    </row>
    <row r="36" spans="1:28" customFormat="1" x14ac:dyDescent="0.2">
      <c r="A36">
        <v>159</v>
      </c>
      <c r="B36">
        <v>160</v>
      </c>
      <c r="C36" t="s">
        <v>112</v>
      </c>
      <c r="D36" t="s">
        <v>74</v>
      </c>
      <c r="E36" t="s">
        <v>38</v>
      </c>
      <c r="F36" t="s">
        <v>15</v>
      </c>
      <c r="G36" t="s">
        <v>18</v>
      </c>
      <c r="H36" s="149"/>
      <c r="I36">
        <v>4.0433599999999998</v>
      </c>
      <c r="J36">
        <v>6.862E-2</v>
      </c>
      <c r="K36">
        <v>1.09158</v>
      </c>
      <c r="L36">
        <v>0.27378999999999998</v>
      </c>
      <c r="N36">
        <v>12.1921</v>
      </c>
      <c r="P36">
        <v>11.48405</v>
      </c>
      <c r="Q36">
        <v>2.3999999999999998E-3</v>
      </c>
      <c r="R36">
        <v>29.155899999999999</v>
      </c>
      <c r="S36" s="149">
        <v>0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9">
        <v>0</v>
      </c>
      <c r="AA36" s="149">
        <v>0</v>
      </c>
      <c r="AB36" s="149">
        <v>0</v>
      </c>
    </row>
    <row r="37" spans="1:28" customFormat="1" x14ac:dyDescent="0.2">
      <c r="A37">
        <v>161</v>
      </c>
      <c r="B37">
        <v>162</v>
      </c>
      <c r="C37" t="s">
        <v>113</v>
      </c>
      <c r="D37" t="s">
        <v>74</v>
      </c>
      <c r="E37" t="s">
        <v>44</v>
      </c>
      <c r="F37" t="s">
        <v>15</v>
      </c>
      <c r="G37" t="s">
        <v>18</v>
      </c>
      <c r="H37" s="149"/>
      <c r="I37">
        <v>4.0433599999999998</v>
      </c>
      <c r="J37">
        <v>6.862E-2</v>
      </c>
      <c r="K37">
        <v>1.09158</v>
      </c>
      <c r="L37">
        <v>0.27378999999999998</v>
      </c>
      <c r="N37">
        <v>12.1921</v>
      </c>
      <c r="P37">
        <v>11.48405</v>
      </c>
      <c r="Q37">
        <v>2.3999999999999998E-3</v>
      </c>
      <c r="R37">
        <v>29.155899999999999</v>
      </c>
      <c r="S37" s="149">
        <v>0</v>
      </c>
      <c r="T37" s="149">
        <v>0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</row>
    <row r="38" spans="1:28" customFormat="1" x14ac:dyDescent="0.2">
      <c r="A38">
        <v>163</v>
      </c>
      <c r="B38">
        <v>164</v>
      </c>
      <c r="C38" t="s">
        <v>114</v>
      </c>
      <c r="D38" t="s">
        <v>74</v>
      </c>
      <c r="E38" t="s">
        <v>45</v>
      </c>
      <c r="F38" t="s">
        <v>15</v>
      </c>
      <c r="G38" t="s">
        <v>18</v>
      </c>
      <c r="H38" s="149"/>
      <c r="I38">
        <v>4.0433599999999998</v>
      </c>
      <c r="J38">
        <v>6.862E-2</v>
      </c>
      <c r="K38">
        <v>1.09158</v>
      </c>
      <c r="L38">
        <v>0.27378999999999998</v>
      </c>
      <c r="N38">
        <v>12.1921</v>
      </c>
      <c r="P38">
        <v>11.48405</v>
      </c>
      <c r="Q38">
        <v>2.3999999999999998E-3</v>
      </c>
      <c r="R38">
        <v>29.155899999999999</v>
      </c>
      <c r="S38" s="149">
        <v>0</v>
      </c>
      <c r="T38" s="149">
        <v>0</v>
      </c>
      <c r="U38" s="149">
        <v>0</v>
      </c>
      <c r="V38" s="149">
        <v>0</v>
      </c>
      <c r="W38" s="149">
        <v>0</v>
      </c>
      <c r="X38" s="149">
        <v>0</v>
      </c>
      <c r="Y38" s="149">
        <v>0</v>
      </c>
      <c r="Z38" s="149">
        <v>0</v>
      </c>
      <c r="AA38" s="149">
        <v>0</v>
      </c>
      <c r="AB38" s="149">
        <v>0</v>
      </c>
    </row>
    <row r="39" spans="1:28" customFormat="1" x14ac:dyDescent="0.2">
      <c r="A39">
        <v>370</v>
      </c>
      <c r="B39">
        <v>371</v>
      </c>
      <c r="C39" t="s">
        <v>289</v>
      </c>
      <c r="D39" t="s">
        <v>74</v>
      </c>
      <c r="E39" t="s">
        <v>290</v>
      </c>
      <c r="F39" t="s">
        <v>15</v>
      </c>
      <c r="G39" t="s">
        <v>18</v>
      </c>
      <c r="H39" s="149">
        <v>7683189</v>
      </c>
      <c r="I39">
        <v>4.0433599999999998</v>
      </c>
      <c r="J39">
        <v>6.862E-2</v>
      </c>
      <c r="K39">
        <v>1.09158</v>
      </c>
      <c r="L39">
        <v>0.27378999999999998</v>
      </c>
      <c r="N39">
        <v>12.1921</v>
      </c>
      <c r="P39">
        <v>11.48405</v>
      </c>
      <c r="Q39">
        <v>2.3999999999999998E-3</v>
      </c>
      <c r="R39">
        <v>29.155899999999999</v>
      </c>
      <c r="S39" s="149">
        <v>31065.899075040001</v>
      </c>
      <c r="T39" s="149">
        <v>527.22042918</v>
      </c>
      <c r="U39" s="149">
        <v>8386.8154486200001</v>
      </c>
      <c r="V39" s="149">
        <v>2103.5803163099999</v>
      </c>
      <c r="W39" s="149">
        <v>0</v>
      </c>
      <c r="X39" s="149">
        <v>93674.208606900007</v>
      </c>
      <c r="Y39" s="149">
        <v>0</v>
      </c>
      <c r="Z39" s="149">
        <v>88234.126635449997</v>
      </c>
      <c r="AA39" s="149">
        <v>18.4396536</v>
      </c>
      <c r="AB39" s="149">
        <v>224010.29016510001</v>
      </c>
    </row>
    <row r="40" spans="1:28" customFormat="1" x14ac:dyDescent="0.2">
      <c r="A40">
        <v>378</v>
      </c>
      <c r="B40">
        <v>379</v>
      </c>
      <c r="C40" t="s">
        <v>296</v>
      </c>
      <c r="D40" t="s">
        <v>74</v>
      </c>
      <c r="E40" t="s">
        <v>295</v>
      </c>
      <c r="F40" t="s">
        <v>15</v>
      </c>
      <c r="G40" t="s">
        <v>18</v>
      </c>
      <c r="H40" s="149">
        <v>6930738</v>
      </c>
      <c r="I40">
        <v>4.0433599999999998</v>
      </c>
      <c r="J40">
        <v>6.862E-2</v>
      </c>
      <c r="K40">
        <v>1.09158</v>
      </c>
      <c r="L40">
        <v>0.27378999999999998</v>
      </c>
      <c r="N40">
        <v>12.1921</v>
      </c>
      <c r="P40">
        <v>11.48405</v>
      </c>
      <c r="Q40">
        <v>2.3999999999999998E-3</v>
      </c>
      <c r="R40">
        <v>29.155899999999999</v>
      </c>
      <c r="S40" s="149">
        <v>28023.468799679998</v>
      </c>
      <c r="T40" s="149">
        <v>475.58724156</v>
      </c>
      <c r="U40" s="149">
        <v>7565.4549860400002</v>
      </c>
      <c r="V40" s="149">
        <v>1897.5667570199998</v>
      </c>
      <c r="W40" s="149">
        <v>0</v>
      </c>
      <c r="X40" s="149">
        <v>84500.250769799997</v>
      </c>
      <c r="Y40" s="149">
        <v>0</v>
      </c>
      <c r="Z40" s="149">
        <v>79592.941728899998</v>
      </c>
      <c r="AA40" s="149">
        <v>16.633771199999998</v>
      </c>
      <c r="AB40" s="149">
        <v>202071.90405419999</v>
      </c>
    </row>
    <row r="41" spans="1:28" customFormat="1" x14ac:dyDescent="0.2">
      <c r="A41">
        <v>386</v>
      </c>
      <c r="B41">
        <v>387</v>
      </c>
      <c r="C41" t="s">
        <v>302</v>
      </c>
      <c r="D41" t="s">
        <v>74</v>
      </c>
      <c r="E41" t="s">
        <v>303</v>
      </c>
      <c r="F41" t="s">
        <v>15</v>
      </c>
      <c r="G41" t="s">
        <v>18</v>
      </c>
      <c r="H41" s="149">
        <v>0</v>
      </c>
      <c r="I41">
        <v>4.0433599999999998</v>
      </c>
      <c r="J41">
        <v>6.862E-2</v>
      </c>
      <c r="K41">
        <v>1.09158</v>
      </c>
      <c r="L41">
        <v>0.27378999999999998</v>
      </c>
      <c r="N41">
        <v>12.1921</v>
      </c>
      <c r="P41">
        <v>11.48405</v>
      </c>
      <c r="Q41">
        <v>2.3999999999999998E-3</v>
      </c>
      <c r="R41">
        <v>29.155899999999999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</row>
    <row r="42" spans="1:28" customFormat="1" x14ac:dyDescent="0.2">
      <c r="A42">
        <v>404</v>
      </c>
      <c r="B42">
        <v>405</v>
      </c>
      <c r="C42" t="s">
        <v>324</v>
      </c>
      <c r="D42" t="s">
        <v>74</v>
      </c>
      <c r="E42" t="s">
        <v>307</v>
      </c>
      <c r="F42" t="s">
        <v>15</v>
      </c>
      <c r="G42" t="s">
        <v>18</v>
      </c>
      <c r="H42" s="149">
        <v>7012837</v>
      </c>
      <c r="I42">
        <v>4.0433599999999998</v>
      </c>
      <c r="J42">
        <v>6.862E-2</v>
      </c>
      <c r="K42">
        <v>1.09158</v>
      </c>
      <c r="L42">
        <v>0.27378999999999998</v>
      </c>
      <c r="N42">
        <v>12.1921</v>
      </c>
      <c r="P42">
        <v>11.48405</v>
      </c>
      <c r="Q42">
        <v>2.3999999999999998E-3</v>
      </c>
      <c r="R42">
        <v>29.155899999999999</v>
      </c>
      <c r="S42" s="149">
        <v>28355.424612319999</v>
      </c>
      <c r="T42" s="149">
        <v>481.22087494000004</v>
      </c>
      <c r="U42" s="149">
        <v>7655.0726124600005</v>
      </c>
      <c r="V42" s="149">
        <v>1920.0446422299999</v>
      </c>
      <c r="W42" s="149">
        <v>0</v>
      </c>
      <c r="X42" s="149">
        <v>85501.2099877</v>
      </c>
      <c r="Y42" s="149">
        <v>0</v>
      </c>
      <c r="Z42" s="149">
        <v>80535.770749850009</v>
      </c>
      <c r="AA42" s="149">
        <v>16.8308088</v>
      </c>
      <c r="AB42" s="149">
        <v>204465.57428830001</v>
      </c>
    </row>
    <row r="43" spans="1:28" customFormat="1" x14ac:dyDescent="0.2">
      <c r="A43">
        <v>418</v>
      </c>
      <c r="B43">
        <v>419</v>
      </c>
      <c r="C43" t="s">
        <v>327</v>
      </c>
      <c r="D43" t="s">
        <v>74</v>
      </c>
      <c r="E43" t="s">
        <v>328</v>
      </c>
      <c r="F43" t="s">
        <v>15</v>
      </c>
      <c r="G43" t="s">
        <v>18</v>
      </c>
      <c r="H43" s="149">
        <v>11640739</v>
      </c>
      <c r="I43">
        <v>4.0433599999999998</v>
      </c>
      <c r="J43">
        <v>6.862E-2</v>
      </c>
      <c r="K43">
        <v>1.09158</v>
      </c>
      <c r="L43">
        <v>0.27378999999999998</v>
      </c>
      <c r="N43">
        <v>12.1921</v>
      </c>
      <c r="P43">
        <v>11.48405</v>
      </c>
      <c r="Q43">
        <v>2.3999999999999998E-3</v>
      </c>
      <c r="R43">
        <v>29.155899999999999</v>
      </c>
      <c r="S43" s="149">
        <v>47067.698443039997</v>
      </c>
      <c r="T43" s="149">
        <v>798.78751018000003</v>
      </c>
      <c r="U43" s="149">
        <v>12706.79787762</v>
      </c>
      <c r="V43" s="149">
        <v>3187.1179308099995</v>
      </c>
      <c r="W43" s="149">
        <v>0</v>
      </c>
      <c r="X43" s="149">
        <v>141925.0539619</v>
      </c>
      <c r="Y43" s="149">
        <v>0</v>
      </c>
      <c r="Z43" s="149">
        <v>133682.82871294999</v>
      </c>
      <c r="AA43" s="149">
        <v>27.937773599999996</v>
      </c>
      <c r="AB43" s="149">
        <v>339396.22221009998</v>
      </c>
    </row>
    <row r="44" spans="1:28" customFormat="1" x14ac:dyDescent="0.2">
      <c r="A44">
        <v>168</v>
      </c>
      <c r="B44">
        <v>169</v>
      </c>
      <c r="C44" t="s">
        <v>116</v>
      </c>
      <c r="D44" t="s">
        <v>74</v>
      </c>
      <c r="E44" t="s">
        <v>39</v>
      </c>
      <c r="F44" t="s">
        <v>15</v>
      </c>
      <c r="G44" t="s">
        <v>18</v>
      </c>
      <c r="H44" s="149"/>
      <c r="I44">
        <v>4.0433599999999998</v>
      </c>
      <c r="J44">
        <v>6.862E-2</v>
      </c>
      <c r="K44">
        <v>1.09158</v>
      </c>
      <c r="L44">
        <v>0.27378999999999998</v>
      </c>
      <c r="N44">
        <v>12.1921</v>
      </c>
      <c r="P44">
        <v>11.48405</v>
      </c>
      <c r="Q44">
        <v>2.3999999999999998E-3</v>
      </c>
      <c r="R44">
        <v>29.155899999999999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149">
        <v>0</v>
      </c>
    </row>
    <row r="45" spans="1:28" customFormat="1" x14ac:dyDescent="0.2">
      <c r="A45">
        <v>172</v>
      </c>
      <c r="B45">
        <v>173</v>
      </c>
      <c r="C45" t="s">
        <v>118</v>
      </c>
      <c r="D45" t="s">
        <v>88</v>
      </c>
      <c r="E45" t="s">
        <v>46</v>
      </c>
      <c r="F45" t="s">
        <v>15</v>
      </c>
      <c r="G45" t="s">
        <v>18</v>
      </c>
      <c r="H45" s="149"/>
      <c r="I45">
        <v>4.0433599999999998</v>
      </c>
      <c r="J45">
        <v>6.862E-2</v>
      </c>
      <c r="K45">
        <v>1.09158</v>
      </c>
      <c r="L45">
        <v>0.27378999999999998</v>
      </c>
      <c r="N45">
        <v>3.0037500000000001</v>
      </c>
      <c r="P45">
        <v>11.48405</v>
      </c>
      <c r="Q45">
        <v>2.3999999999999998E-3</v>
      </c>
      <c r="R45">
        <v>19.967550000000003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149">
        <v>0</v>
      </c>
    </row>
    <row r="46" spans="1:28" customFormat="1" x14ac:dyDescent="0.2">
      <c r="A46">
        <v>272</v>
      </c>
      <c r="B46">
        <v>273</v>
      </c>
      <c r="C46" t="s">
        <v>186</v>
      </c>
      <c r="D46" t="s">
        <v>74</v>
      </c>
      <c r="E46" t="s">
        <v>208</v>
      </c>
      <c r="F46" t="s">
        <v>15</v>
      </c>
      <c r="G46" t="s">
        <v>18</v>
      </c>
      <c r="H46" s="149">
        <v>0</v>
      </c>
      <c r="I46">
        <v>4.0433599999999998</v>
      </c>
      <c r="J46">
        <v>6.862E-2</v>
      </c>
      <c r="K46">
        <v>1.09158</v>
      </c>
      <c r="L46">
        <v>0.27378999999999998</v>
      </c>
      <c r="N46">
        <v>12.1921</v>
      </c>
      <c r="P46">
        <v>11.48405</v>
      </c>
      <c r="Q46">
        <v>2.3999999999999998E-3</v>
      </c>
      <c r="R46">
        <v>29.155899999999999</v>
      </c>
      <c r="S46" s="149">
        <v>0</v>
      </c>
      <c r="T46" s="149">
        <v>0</v>
      </c>
      <c r="U46" s="149">
        <v>0</v>
      </c>
      <c r="V46" s="149">
        <v>0</v>
      </c>
      <c r="W46" s="149">
        <v>0</v>
      </c>
      <c r="X46" s="149">
        <v>0</v>
      </c>
      <c r="Y46" s="149">
        <v>0</v>
      </c>
      <c r="Z46" s="149">
        <v>0</v>
      </c>
      <c r="AA46" s="149">
        <v>0</v>
      </c>
      <c r="AB46" s="149">
        <v>0</v>
      </c>
    </row>
    <row r="47" spans="1:28" customFormat="1" x14ac:dyDescent="0.2">
      <c r="A47">
        <v>402</v>
      </c>
      <c r="B47">
        <v>403</v>
      </c>
      <c r="C47" t="s">
        <v>323</v>
      </c>
      <c r="D47" t="s">
        <v>74</v>
      </c>
      <c r="E47" t="s">
        <v>308</v>
      </c>
      <c r="F47" t="s">
        <v>15</v>
      </c>
      <c r="G47" t="s">
        <v>18</v>
      </c>
      <c r="H47" s="149">
        <v>6418300</v>
      </c>
      <c r="I47">
        <v>4.0433599999999998</v>
      </c>
      <c r="J47">
        <v>6.862E-2</v>
      </c>
      <c r="K47">
        <v>1.09158</v>
      </c>
      <c r="L47">
        <v>0.27378999999999998</v>
      </c>
      <c r="N47">
        <v>12.1921</v>
      </c>
      <c r="P47">
        <v>11.48405</v>
      </c>
      <c r="Q47">
        <v>2.3999999999999998E-3</v>
      </c>
      <c r="R47">
        <v>29.155899999999999</v>
      </c>
      <c r="S47" s="149">
        <v>25951.497488000001</v>
      </c>
      <c r="T47" s="149">
        <v>440.42374599999999</v>
      </c>
      <c r="U47" s="149">
        <v>7006.0879139999997</v>
      </c>
      <c r="V47" s="149">
        <v>1757.266357</v>
      </c>
      <c r="W47" s="149">
        <v>0</v>
      </c>
      <c r="X47" s="149">
        <v>78252.555430000008</v>
      </c>
      <c r="Y47" s="149">
        <v>0</v>
      </c>
      <c r="Z47" s="149">
        <v>73708.078114999997</v>
      </c>
      <c r="AA47" s="149">
        <v>15.403919999999999</v>
      </c>
      <c r="AB47" s="149">
        <v>187131.31297000003</v>
      </c>
    </row>
    <row r="48" spans="1:28" customFormat="1" x14ac:dyDescent="0.2">
      <c r="A48">
        <v>422</v>
      </c>
      <c r="B48">
        <v>423</v>
      </c>
      <c r="C48" t="s">
        <v>340</v>
      </c>
      <c r="D48" t="s">
        <v>74</v>
      </c>
      <c r="E48" t="s">
        <v>341</v>
      </c>
      <c r="F48" t="s">
        <v>15</v>
      </c>
      <c r="G48" t="s">
        <v>18</v>
      </c>
      <c r="H48" s="149">
        <v>631800</v>
      </c>
      <c r="I48">
        <v>4.0433599999999998</v>
      </c>
      <c r="J48">
        <v>6.862E-2</v>
      </c>
      <c r="K48">
        <v>1.09158</v>
      </c>
      <c r="L48">
        <v>0.27378999999999998</v>
      </c>
      <c r="N48">
        <v>12.1921</v>
      </c>
      <c r="P48">
        <v>11.48405</v>
      </c>
      <c r="Q48">
        <v>2.3999999999999998E-3</v>
      </c>
      <c r="R48">
        <v>29.155899999999999</v>
      </c>
      <c r="S48" s="149">
        <v>2554.5948479999997</v>
      </c>
      <c r="T48" s="149">
        <v>43.354115999999998</v>
      </c>
      <c r="U48" s="149">
        <v>689.66024399999992</v>
      </c>
      <c r="V48" s="149">
        <v>172.98052199999998</v>
      </c>
      <c r="W48" s="149">
        <v>0</v>
      </c>
      <c r="X48" s="149">
        <v>7702.9687799999992</v>
      </c>
      <c r="Y48" s="149">
        <v>0</v>
      </c>
      <c r="Z48" s="149">
        <v>7255.6227899999994</v>
      </c>
      <c r="AA48" s="149">
        <v>1.5163199999999997</v>
      </c>
      <c r="AB48" s="149">
        <v>18420.697619999995</v>
      </c>
    </row>
    <row r="49" spans="1:33" x14ac:dyDescent="0.2">
      <c r="A49" t="s">
        <v>369</v>
      </c>
      <c r="B49">
        <v>436</v>
      </c>
      <c r="C49" t="s">
        <v>357</v>
      </c>
      <c r="D49" t="s">
        <v>74</v>
      </c>
      <c r="E49" t="s">
        <v>363</v>
      </c>
      <c r="F49" t="s">
        <v>15</v>
      </c>
      <c r="G49" t="s">
        <v>18</v>
      </c>
      <c r="H49" s="149">
        <v>7540157</v>
      </c>
      <c r="I49">
        <v>4.0433599999999998</v>
      </c>
      <c r="J49">
        <v>6.862E-2</v>
      </c>
      <c r="K49">
        <v>1.09158</v>
      </c>
      <c r="L49">
        <v>0.27378999999999998</v>
      </c>
      <c r="N49">
        <v>12.1921</v>
      </c>
      <c r="P49">
        <v>11.48405</v>
      </c>
      <c r="Q49">
        <v>2.3999999999999998E-3</v>
      </c>
      <c r="R49">
        <v>29.155899999999999</v>
      </c>
      <c r="S49" s="149">
        <v>30487.569207519999</v>
      </c>
      <c r="T49" s="149">
        <v>517.40557334000005</v>
      </c>
      <c r="U49" s="149">
        <v>8230.6845780599997</v>
      </c>
      <c r="V49" s="149">
        <v>2064.4195850299998</v>
      </c>
      <c r="W49" s="149">
        <v>0</v>
      </c>
      <c r="X49" s="149">
        <v>91930.348159700006</v>
      </c>
      <c r="Y49" s="149">
        <v>0</v>
      </c>
      <c r="Z49" s="149">
        <v>86591.539995850006</v>
      </c>
      <c r="AA49" s="149">
        <v>18.096376799999998</v>
      </c>
      <c r="AB49" s="149">
        <v>219840.06347630001</v>
      </c>
      <c r="AD49"/>
    </row>
    <row r="50" spans="1:33" x14ac:dyDescent="0.2">
      <c r="A50">
        <v>291</v>
      </c>
      <c r="B50">
        <v>292</v>
      </c>
      <c r="C50" t="s">
        <v>249</v>
      </c>
      <c r="D50" t="s">
        <v>88</v>
      </c>
      <c r="E50" t="s">
        <v>203</v>
      </c>
      <c r="F50" t="s">
        <v>15</v>
      </c>
      <c r="G50" t="s">
        <v>18</v>
      </c>
      <c r="H50" s="149">
        <v>0</v>
      </c>
      <c r="I50">
        <v>4.0433599999999998</v>
      </c>
      <c r="J50">
        <v>6.862E-2</v>
      </c>
      <c r="K50">
        <v>1.09158</v>
      </c>
      <c r="L50">
        <v>0.27378999999999998</v>
      </c>
      <c r="N50">
        <v>3.0037500000000001</v>
      </c>
      <c r="P50">
        <v>11.48405</v>
      </c>
      <c r="Q50">
        <v>2.3999999999999998E-3</v>
      </c>
      <c r="R50">
        <v>19.967550000000003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D50"/>
    </row>
    <row r="51" spans="1:33" x14ac:dyDescent="0.2">
      <c r="A51">
        <v>372</v>
      </c>
      <c r="B51">
        <v>373</v>
      </c>
      <c r="C51" t="s">
        <v>291</v>
      </c>
      <c r="D51" t="s">
        <v>74</v>
      </c>
      <c r="E51" t="s">
        <v>293</v>
      </c>
      <c r="F51" t="s">
        <v>15</v>
      </c>
      <c r="G51" t="s">
        <v>18</v>
      </c>
      <c r="H51" s="149">
        <v>5758365</v>
      </c>
      <c r="I51">
        <v>4.0433599999999998</v>
      </c>
      <c r="J51">
        <v>6.862E-2</v>
      </c>
      <c r="K51">
        <v>1.09158</v>
      </c>
      <c r="L51">
        <v>0.27378999999999998</v>
      </c>
      <c r="N51">
        <v>12.1921</v>
      </c>
      <c r="P51">
        <v>11.48405</v>
      </c>
      <c r="Q51">
        <v>2.3999999999999998E-3</v>
      </c>
      <c r="R51">
        <v>29.155899999999999</v>
      </c>
      <c r="S51" s="149">
        <v>23283.142706399998</v>
      </c>
      <c r="T51" s="149">
        <v>395.13900630000001</v>
      </c>
      <c r="U51" s="149">
        <v>6285.7160666999998</v>
      </c>
      <c r="V51" s="149">
        <v>1576.5827533499998</v>
      </c>
      <c r="W51" s="149">
        <v>0</v>
      </c>
      <c r="X51" s="149">
        <v>70206.561916499995</v>
      </c>
      <c r="Y51" s="149">
        <v>0</v>
      </c>
      <c r="Z51" s="149">
        <v>66129.351578250004</v>
      </c>
      <c r="AA51" s="149">
        <v>13.820075999999998</v>
      </c>
      <c r="AB51" s="149">
        <v>167890.31410349999</v>
      </c>
      <c r="AD51"/>
    </row>
    <row r="52" spans="1:33" x14ac:dyDescent="0.2">
      <c r="A52">
        <v>380</v>
      </c>
      <c r="B52">
        <v>381</v>
      </c>
      <c r="C52" t="s">
        <v>297</v>
      </c>
      <c r="D52" t="s">
        <v>74</v>
      </c>
      <c r="E52" t="s">
        <v>294</v>
      </c>
      <c r="F52" t="s">
        <v>15</v>
      </c>
      <c r="G52" t="s">
        <v>18</v>
      </c>
      <c r="H52" s="149">
        <v>26385466</v>
      </c>
      <c r="I52">
        <v>4.0433599999999998</v>
      </c>
      <c r="J52">
        <v>6.862E-2</v>
      </c>
      <c r="K52">
        <v>1.09158</v>
      </c>
      <c r="L52">
        <v>0.27378999999999998</v>
      </c>
      <c r="N52">
        <v>12.1921</v>
      </c>
      <c r="P52">
        <v>11.48405</v>
      </c>
      <c r="Q52">
        <v>2.3999999999999998E-3</v>
      </c>
      <c r="R52">
        <v>29.155899999999999</v>
      </c>
      <c r="S52" s="149">
        <v>106685.93780576</v>
      </c>
      <c r="T52" s="149">
        <v>1810.5706769200001</v>
      </c>
      <c r="U52" s="149">
        <v>28801.846976280001</v>
      </c>
      <c r="V52" s="149">
        <v>7224.0767361399994</v>
      </c>
      <c r="W52" s="149">
        <v>0</v>
      </c>
      <c r="X52" s="149">
        <v>321694.24001860002</v>
      </c>
      <c r="Y52" s="149">
        <v>0</v>
      </c>
      <c r="Z52" s="149">
        <v>303012.0108173</v>
      </c>
      <c r="AA52" s="149">
        <v>63.325118399999994</v>
      </c>
      <c r="AB52" s="149">
        <v>769292.0081494</v>
      </c>
      <c r="AD52"/>
    </row>
    <row r="53" spans="1:33" x14ac:dyDescent="0.2">
      <c r="A53">
        <v>416</v>
      </c>
      <c r="B53">
        <v>417</v>
      </c>
      <c r="C53" t="s">
        <v>330</v>
      </c>
      <c r="D53" t="s">
        <v>74</v>
      </c>
      <c r="E53" t="s">
        <v>331</v>
      </c>
      <c r="F53" t="s">
        <v>15</v>
      </c>
      <c r="G53" t="s">
        <v>18</v>
      </c>
      <c r="H53" s="149">
        <v>9525200</v>
      </c>
      <c r="I53">
        <v>4.0433599999999998</v>
      </c>
      <c r="J53">
        <v>6.862E-2</v>
      </c>
      <c r="K53">
        <v>1.09158</v>
      </c>
      <c r="L53">
        <v>0.27378999999999998</v>
      </c>
      <c r="N53">
        <v>12.1921</v>
      </c>
      <c r="P53">
        <v>11.48405</v>
      </c>
      <c r="Q53">
        <v>2.3999999999999998E-3</v>
      </c>
      <c r="R53">
        <v>29.155899999999999</v>
      </c>
      <c r="S53" s="149">
        <v>38513.812672</v>
      </c>
      <c r="T53" s="149">
        <v>653.61922400000003</v>
      </c>
      <c r="U53" s="149">
        <v>10397.517816000001</v>
      </c>
      <c r="V53" s="149">
        <v>2607.9045080000001</v>
      </c>
      <c r="W53" s="149">
        <v>0</v>
      </c>
      <c r="X53" s="149">
        <v>116132.19092000001</v>
      </c>
      <c r="Y53" s="149">
        <v>0</v>
      </c>
      <c r="Z53" s="149">
        <v>109387.87306000001</v>
      </c>
      <c r="AA53" s="149">
        <v>22.860479999999999</v>
      </c>
      <c r="AB53" s="149">
        <v>277715.77867999999</v>
      </c>
      <c r="AD53"/>
    </row>
    <row r="54" spans="1:33" x14ac:dyDescent="0.2">
      <c r="A54" t="s">
        <v>411</v>
      </c>
      <c r="B54">
        <v>459</v>
      </c>
      <c r="C54" t="s">
        <v>404</v>
      </c>
      <c r="D54" t="s">
        <v>74</v>
      </c>
      <c r="E54" t="s">
        <v>397</v>
      </c>
      <c r="F54" t="s">
        <v>15</v>
      </c>
      <c r="G54" t="s">
        <v>18</v>
      </c>
      <c r="H54" s="149">
        <v>1123276</v>
      </c>
      <c r="I54">
        <v>4.0433599999999998</v>
      </c>
      <c r="J54">
        <v>6.862E-2</v>
      </c>
      <c r="K54">
        <v>1.09158</v>
      </c>
      <c r="L54">
        <v>0.27378999999999998</v>
      </c>
      <c r="N54">
        <v>12.1921</v>
      </c>
      <c r="P54">
        <v>11.48405</v>
      </c>
      <c r="Q54">
        <v>2.3999999999999998E-3</v>
      </c>
      <c r="R54">
        <v>29.155899999999999</v>
      </c>
      <c r="S54" s="149">
        <v>4541.80924736</v>
      </c>
      <c r="T54" s="149">
        <v>77.079199119999998</v>
      </c>
      <c r="U54" s="149">
        <v>1226.1456160800001</v>
      </c>
      <c r="V54" s="149">
        <v>307.54173603999999</v>
      </c>
      <c r="W54" s="149">
        <v>0</v>
      </c>
      <c r="X54" s="149">
        <v>13695.093319600001</v>
      </c>
      <c r="Y54" s="149">
        <v>0</v>
      </c>
      <c r="Z54" s="149">
        <v>12899.7577478</v>
      </c>
      <c r="AA54" s="149">
        <v>2.6958623999999998</v>
      </c>
      <c r="AB54" s="149">
        <v>32750.122728400002</v>
      </c>
      <c r="AD54"/>
    </row>
    <row r="55" spans="1:33" x14ac:dyDescent="0.2">
      <c r="A55">
        <v>481</v>
      </c>
      <c r="B55">
        <v>482</v>
      </c>
      <c r="C55" t="s">
        <v>432</v>
      </c>
      <c r="D55" t="s">
        <v>74</v>
      </c>
      <c r="E55" t="s">
        <v>433</v>
      </c>
      <c r="F55" t="s">
        <v>15</v>
      </c>
      <c r="G55" t="s">
        <v>18</v>
      </c>
      <c r="H55" s="149">
        <v>3808035</v>
      </c>
      <c r="I55">
        <v>4.0433599999999998</v>
      </c>
      <c r="J55">
        <v>6.862E-2</v>
      </c>
      <c r="K55">
        <v>1.09158</v>
      </c>
      <c r="L55">
        <v>0.27378999999999998</v>
      </c>
      <c r="N55">
        <v>12.1921</v>
      </c>
      <c r="P55">
        <v>11.48405</v>
      </c>
      <c r="Q55">
        <v>2.3999999999999998E-3</v>
      </c>
      <c r="R55">
        <v>29.155899999999999</v>
      </c>
      <c r="S55" s="149">
        <v>15397.256397599998</v>
      </c>
      <c r="T55" s="149">
        <v>261.3073617</v>
      </c>
      <c r="U55" s="149">
        <v>4156.7748452999995</v>
      </c>
      <c r="V55" s="149">
        <v>1042.6019026499998</v>
      </c>
      <c r="W55" s="149">
        <v>0</v>
      </c>
      <c r="X55" s="149">
        <v>46427.943523499998</v>
      </c>
      <c r="Y55" s="149">
        <v>0</v>
      </c>
      <c r="Z55" s="149">
        <v>43731.664341749994</v>
      </c>
      <c r="AA55" s="149">
        <v>9.1392839999999982</v>
      </c>
      <c r="AB55" s="149">
        <v>111026.6876565</v>
      </c>
      <c r="AD55"/>
    </row>
    <row r="56" spans="1:33" x14ac:dyDescent="0.2">
      <c r="A56">
        <v>483</v>
      </c>
      <c r="B56">
        <v>484</v>
      </c>
      <c r="C56" t="s">
        <v>434</v>
      </c>
      <c r="D56" t="s">
        <v>74</v>
      </c>
      <c r="E56" t="s">
        <v>435</v>
      </c>
      <c r="F56" t="s">
        <v>15</v>
      </c>
      <c r="G56" t="s">
        <v>18</v>
      </c>
      <c r="H56" s="149">
        <v>9400</v>
      </c>
      <c r="I56">
        <v>4.0433599999999998</v>
      </c>
      <c r="J56">
        <v>6.862E-2</v>
      </c>
      <c r="K56">
        <v>1.09158</v>
      </c>
      <c r="L56">
        <v>0.27378999999999998</v>
      </c>
      <c r="N56">
        <v>12.1921</v>
      </c>
      <c r="P56">
        <v>11.48405</v>
      </c>
      <c r="Q56">
        <v>2.3999999999999998E-3</v>
      </c>
      <c r="R56">
        <v>29.155899999999999</v>
      </c>
      <c r="S56" s="149">
        <v>38.007584000000001</v>
      </c>
      <c r="T56" s="149">
        <v>0.64502800000000005</v>
      </c>
      <c r="U56" s="149">
        <v>10.260852</v>
      </c>
      <c r="V56" s="149">
        <v>2.573626</v>
      </c>
      <c r="W56" s="149">
        <v>0</v>
      </c>
      <c r="X56" s="149">
        <v>114.60574</v>
      </c>
      <c r="Y56" s="149">
        <v>0</v>
      </c>
      <c r="Z56" s="149">
        <v>107.95007</v>
      </c>
      <c r="AA56" s="149">
        <v>2.256E-2</v>
      </c>
      <c r="AB56" s="149">
        <v>274.06545999999997</v>
      </c>
      <c r="AD56"/>
    </row>
    <row r="57" spans="1:33" x14ac:dyDescent="0.2">
      <c r="A57" s="1"/>
      <c r="B57" s="1"/>
      <c r="C57" s="18"/>
      <c r="D57" s="1"/>
      <c r="E57" s="4"/>
      <c r="F57" s="1"/>
      <c r="G57" s="1"/>
      <c r="H57" s="143"/>
      <c r="I57" s="15"/>
      <c r="J57" s="24"/>
      <c r="K57" s="15"/>
      <c r="L57" s="15"/>
      <c r="M57" s="25"/>
      <c r="N57" s="24"/>
      <c r="O57" s="26"/>
      <c r="P57" s="15"/>
      <c r="Q57" s="24"/>
      <c r="S57" s="3"/>
      <c r="T57" s="3"/>
      <c r="U57" s="3"/>
      <c r="V57" s="3"/>
      <c r="W57" s="3"/>
      <c r="X57" s="3"/>
      <c r="Y57" s="3"/>
      <c r="Z57" s="3"/>
      <c r="AA57" s="3"/>
      <c r="AB57" s="3"/>
      <c r="AD57" s="16"/>
      <c r="AE57" s="16"/>
      <c r="AG57" s="16"/>
    </row>
    <row r="58" spans="1:33" x14ac:dyDescent="0.2">
      <c r="A58" s="17"/>
      <c r="B58" s="17"/>
      <c r="C58" s="17"/>
      <c r="D58" s="17"/>
      <c r="E58" s="18"/>
      <c r="H58" s="21"/>
      <c r="J58"/>
      <c r="M58" s="5"/>
      <c r="O58" s="5"/>
      <c r="P58" s="5"/>
      <c r="S58" s="21"/>
      <c r="T58" s="21"/>
      <c r="U58" s="21"/>
      <c r="V58" s="21"/>
      <c r="W58" s="21"/>
      <c r="X58" s="21"/>
      <c r="Y58" s="21"/>
      <c r="Z58" s="21"/>
      <c r="AA58" s="21"/>
      <c r="AB58" s="21"/>
      <c r="AD58"/>
    </row>
    <row r="59" spans="1:33" x14ac:dyDescent="0.2">
      <c r="A59" s="17"/>
      <c r="B59" s="17"/>
      <c r="C59" s="17"/>
      <c r="D59" s="17"/>
      <c r="E59" s="18"/>
      <c r="H59" s="145">
        <f>SUM(H10:H57)</f>
        <v>523057314</v>
      </c>
      <c r="J59"/>
      <c r="M59" s="5"/>
      <c r="O59" s="5"/>
      <c r="P59" s="5"/>
      <c r="S59" s="145">
        <f t="shared" ref="S59:AB59" si="0">SUM(S10:S57)</f>
        <v>2114909.0211350396</v>
      </c>
      <c r="T59" s="145">
        <f t="shared" si="0"/>
        <v>35892.192886679994</v>
      </c>
      <c r="U59" s="145">
        <f t="shared" si="0"/>
        <v>570958.90281612007</v>
      </c>
      <c r="V59" s="145">
        <f t="shared" si="0"/>
        <v>143207.86200006003</v>
      </c>
      <c r="W59" s="145">
        <f t="shared" si="0"/>
        <v>0</v>
      </c>
      <c r="X59" s="145">
        <f t="shared" si="0"/>
        <v>6376514.0551323984</v>
      </c>
      <c r="Y59" s="145">
        <f t="shared" si="0"/>
        <v>0</v>
      </c>
      <c r="Z59" s="145">
        <f t="shared" si="0"/>
        <v>6186052.3826853</v>
      </c>
      <c r="AA59" s="145">
        <f t="shared" si="0"/>
        <v>1255.3375535999996</v>
      </c>
      <c r="AB59" s="145">
        <f t="shared" si="0"/>
        <v>15428789.754209202</v>
      </c>
      <c r="AD59"/>
    </row>
    <row r="60" spans="1:33" x14ac:dyDescent="0.2">
      <c r="A60" s="17"/>
      <c r="B60" s="17"/>
      <c r="C60" s="17"/>
      <c r="D60" s="17"/>
      <c r="E60" s="18"/>
      <c r="H60" s="21"/>
      <c r="J60"/>
      <c r="M60" s="5"/>
      <c r="O60" s="5"/>
      <c r="P60" s="5"/>
      <c r="S60" s="21"/>
      <c r="T60" s="21"/>
      <c r="U60" s="21"/>
      <c r="V60" s="21"/>
      <c r="W60" s="21"/>
      <c r="X60" s="21"/>
      <c r="Y60" s="21"/>
      <c r="Z60" s="21"/>
      <c r="AA60" s="21"/>
      <c r="AB60" s="21"/>
      <c r="AD60"/>
    </row>
    <row r="61" spans="1:33" ht="15.75" x14ac:dyDescent="0.25">
      <c r="A61" s="49" t="s">
        <v>18</v>
      </c>
      <c r="B61" s="17"/>
      <c r="C61" s="17"/>
      <c r="D61" s="17"/>
      <c r="E61" s="18"/>
      <c r="H61" s="21"/>
      <c r="J61"/>
      <c r="M61" s="5"/>
      <c r="O61" s="5"/>
      <c r="P61" s="5"/>
      <c r="S61" s="21"/>
      <c r="T61" s="21"/>
      <c r="U61" s="21"/>
      <c r="V61" s="21"/>
      <c r="W61" s="21"/>
      <c r="X61" s="21"/>
      <c r="Y61" s="21"/>
      <c r="Z61" s="21"/>
      <c r="AA61" s="21"/>
      <c r="AB61" s="21"/>
      <c r="AD61"/>
    </row>
    <row r="62" spans="1:33" x14ac:dyDescent="0.2">
      <c r="A62">
        <f>entry!A43</f>
        <v>195</v>
      </c>
      <c r="B62">
        <f>entry!B43</f>
        <v>196</v>
      </c>
      <c r="C62" t="str">
        <f>entry!C43</f>
        <v>ICIB1</v>
      </c>
      <c r="D62" t="str">
        <f>entry!D43</f>
        <v>ICI</v>
      </c>
      <c r="E62" s="1" t="str">
        <f>entry!E43</f>
        <v>Sycamore Mall &amp; First Avenue</v>
      </c>
      <c r="F62" t="str">
        <f>entry!F43</f>
        <v>Iowa City</v>
      </c>
      <c r="G62" t="str">
        <f>entry!G43</f>
        <v>Iowa City</v>
      </c>
      <c r="H62" s="21">
        <f>entry!H43</f>
        <v>0</v>
      </c>
      <c r="I62">
        <f>entry!I43</f>
        <v>4.0433599999999998</v>
      </c>
      <c r="J62">
        <f>entry!J43</f>
        <v>6.862E-2</v>
      </c>
      <c r="K62">
        <f>entry!K43</f>
        <v>1.09158</v>
      </c>
      <c r="M62" s="5">
        <f>entry!M43</f>
        <v>0.23571</v>
      </c>
      <c r="N62" s="5">
        <f>entry!N43</f>
        <v>13.154590000000001</v>
      </c>
      <c r="O62" s="5">
        <f>entry!O43</f>
        <v>0</v>
      </c>
      <c r="P62" s="5">
        <f>entry!P43</f>
        <v>11.48405</v>
      </c>
      <c r="Q62" s="5">
        <f>entry!Q43</f>
        <v>2.3999999999999998E-3</v>
      </c>
      <c r="R62" s="5">
        <f>entry!R43</f>
        <v>30.080310000000001</v>
      </c>
      <c r="S62" s="21">
        <f>entry!S43</f>
        <v>0</v>
      </c>
      <c r="T62" s="21">
        <f>entry!T43</f>
        <v>0</v>
      </c>
      <c r="U62" s="21">
        <f>entry!U43</f>
        <v>0</v>
      </c>
      <c r="V62" s="21">
        <f>entry!V43</f>
        <v>0</v>
      </c>
      <c r="W62" s="21">
        <f>entry!W43</f>
        <v>0</v>
      </c>
      <c r="X62" s="21">
        <f>entry!X43</f>
        <v>0</v>
      </c>
      <c r="Y62" s="21">
        <f>entry!Y43</f>
        <v>0</v>
      </c>
      <c r="Z62" s="21">
        <f>entry!Z43</f>
        <v>0</v>
      </c>
      <c r="AA62" s="21">
        <f>entry!AA43</f>
        <v>0</v>
      </c>
      <c r="AB62" s="21">
        <f>entry!AB43</f>
        <v>0</v>
      </c>
      <c r="AD62"/>
    </row>
    <row r="63" spans="1:33" x14ac:dyDescent="0.2">
      <c r="A63">
        <v>239</v>
      </c>
      <c r="B63">
        <v>240</v>
      </c>
      <c r="C63" t="s">
        <v>169</v>
      </c>
      <c r="D63" t="s">
        <v>76</v>
      </c>
      <c r="E63" s="1" t="s">
        <v>156</v>
      </c>
      <c r="F63" t="s">
        <v>18</v>
      </c>
      <c r="G63" t="s">
        <v>18</v>
      </c>
      <c r="H63" s="21">
        <f>entry!H59</f>
        <v>4953</v>
      </c>
      <c r="I63">
        <v>4.0039600000000002</v>
      </c>
      <c r="J63">
        <v>6.8199999999999997E-2</v>
      </c>
      <c r="K63">
        <v>1.0700799999999999</v>
      </c>
      <c r="L63">
        <v>0</v>
      </c>
      <c r="M63" s="5">
        <v>0.25663999999999998</v>
      </c>
      <c r="N63" s="5">
        <v>13.19459</v>
      </c>
      <c r="O63" s="5">
        <v>0</v>
      </c>
      <c r="P63" s="5">
        <v>11.396100000000001</v>
      </c>
      <c r="Q63" s="5">
        <v>2.5999999999999999E-3</v>
      </c>
      <c r="R63" s="5">
        <v>29.992170000000002</v>
      </c>
      <c r="S63" s="21">
        <v>20</v>
      </c>
      <c r="T63" s="21">
        <v>0</v>
      </c>
      <c r="U63" s="21">
        <v>5</v>
      </c>
      <c r="V63" s="21">
        <v>0</v>
      </c>
      <c r="W63" s="21">
        <v>1</v>
      </c>
      <c r="X63" s="21">
        <v>65</v>
      </c>
      <c r="Y63" s="21">
        <v>0</v>
      </c>
      <c r="Z63" s="21">
        <v>57</v>
      </c>
      <c r="AA63" s="21">
        <v>0</v>
      </c>
      <c r="AB63" s="21">
        <v>149</v>
      </c>
      <c r="AD63"/>
      <c r="AE63" t="b">
        <v>1</v>
      </c>
      <c r="AF63" t="s">
        <v>387</v>
      </c>
    </row>
    <row r="64" spans="1:33" x14ac:dyDescent="0.2">
      <c r="A64">
        <f>entry!A47</f>
        <v>208</v>
      </c>
      <c r="B64">
        <f>entry!B47</f>
        <v>209</v>
      </c>
      <c r="C64" t="str">
        <f>entry!C47</f>
        <v>ICIC</v>
      </c>
      <c r="D64" t="str">
        <f>entry!D47</f>
        <v>ICI</v>
      </c>
      <c r="E64" s="1" t="str">
        <f>entry!E47</f>
        <v>Scott Six Urban Renewal Project Area</v>
      </c>
      <c r="F64" t="str">
        <f>entry!F47</f>
        <v>Iowa City</v>
      </c>
      <c r="G64" t="str">
        <f>entry!G47</f>
        <v>Iowa City</v>
      </c>
      <c r="H64" s="21">
        <f>entry!H47</f>
        <v>0</v>
      </c>
      <c r="I64">
        <f>entry!I47</f>
        <v>4.0433599999999998</v>
      </c>
      <c r="J64">
        <f>entry!J47</f>
        <v>6.862E-2</v>
      </c>
      <c r="K64">
        <f>entry!K47</f>
        <v>1.09158</v>
      </c>
      <c r="M64" s="5">
        <f>entry!M47</f>
        <v>0.23571</v>
      </c>
      <c r="N64" s="5">
        <f>entry!N47</f>
        <v>13.154590000000001</v>
      </c>
      <c r="O64" s="5">
        <f>entry!O47</f>
        <v>0</v>
      </c>
      <c r="P64" s="5">
        <f>entry!P47</f>
        <v>11.48405</v>
      </c>
      <c r="Q64" s="5">
        <f>entry!Q47</f>
        <v>2.3999999999999998E-3</v>
      </c>
      <c r="R64" s="5">
        <f>entry!R47</f>
        <v>30.080310000000001</v>
      </c>
      <c r="S64" s="21">
        <f>entry!S47</f>
        <v>0</v>
      </c>
      <c r="T64" s="21">
        <f>entry!T47</f>
        <v>0</v>
      </c>
      <c r="U64" s="21">
        <f>entry!U47</f>
        <v>0</v>
      </c>
      <c r="V64" s="21">
        <f>entry!V47</f>
        <v>0</v>
      </c>
      <c r="W64" s="21">
        <f>entry!W47</f>
        <v>0</v>
      </c>
      <c r="X64" s="21">
        <f>entry!X47</f>
        <v>0</v>
      </c>
      <c r="Y64" s="21">
        <f>entry!Y47</f>
        <v>0</v>
      </c>
      <c r="Z64" s="21">
        <f>entry!Z47</f>
        <v>0</v>
      </c>
      <c r="AA64" s="21">
        <f>entry!AA47</f>
        <v>0</v>
      </c>
      <c r="AB64" s="21">
        <f>entry!AB47</f>
        <v>0</v>
      </c>
      <c r="AD64"/>
    </row>
    <row r="65" spans="1:30" x14ac:dyDescent="0.2">
      <c r="A65">
        <f>entry!A48</f>
        <v>210</v>
      </c>
      <c r="B65">
        <f>entry!B48</f>
        <v>211</v>
      </c>
      <c r="C65" t="str">
        <f>entry!C48</f>
        <v>ICIC1</v>
      </c>
      <c r="D65" t="str">
        <f>entry!D48</f>
        <v>ICI01</v>
      </c>
      <c r="E65" s="1" t="str">
        <f>entry!E48</f>
        <v>Scott Six Urban Renewal Project Ind</v>
      </c>
      <c r="F65" t="str">
        <f>entry!F48</f>
        <v>Iowa City</v>
      </c>
      <c r="G65" t="str">
        <f>entry!G48</f>
        <v>Iowa City</v>
      </c>
      <c r="H65" s="21">
        <f>entry!H48</f>
        <v>0</v>
      </c>
      <c r="I65">
        <f>entry!I48</f>
        <v>4.0433599999999998</v>
      </c>
      <c r="J65">
        <f>entry!J48</f>
        <v>6.862E-2</v>
      </c>
      <c r="K65">
        <f>entry!K48</f>
        <v>1.09158</v>
      </c>
      <c r="M65" s="5">
        <f>entry!M48</f>
        <v>0.23571</v>
      </c>
      <c r="N65" s="5">
        <f>entry!N48</f>
        <v>3.0037500000000001</v>
      </c>
      <c r="O65" s="5">
        <f>entry!O48</f>
        <v>0</v>
      </c>
      <c r="P65" s="5">
        <f>entry!P48</f>
        <v>11.48405</v>
      </c>
      <c r="Q65" s="5">
        <f>entry!Q48</f>
        <v>2.3999999999999998E-3</v>
      </c>
      <c r="R65" s="5">
        <f>entry!R48</f>
        <v>19.929470000000002</v>
      </c>
      <c r="S65" s="21">
        <f>entry!S48</f>
        <v>0</v>
      </c>
      <c r="T65" s="21">
        <f>entry!T48</f>
        <v>0</v>
      </c>
      <c r="U65" s="21">
        <f>entry!U48</f>
        <v>0</v>
      </c>
      <c r="V65" s="21">
        <f>entry!V48</f>
        <v>0</v>
      </c>
      <c r="W65" s="21">
        <f>entry!W48</f>
        <v>0</v>
      </c>
      <c r="X65" s="21">
        <f>entry!X48</f>
        <v>0</v>
      </c>
      <c r="Y65" s="21">
        <f>entry!Y48</f>
        <v>0</v>
      </c>
      <c r="Z65" s="21">
        <f>entry!Z48</f>
        <v>0</v>
      </c>
      <c r="AA65" s="21">
        <f>entry!AA48</f>
        <v>0</v>
      </c>
      <c r="AB65" s="21">
        <f>entry!AB48</f>
        <v>0</v>
      </c>
      <c r="AD65"/>
    </row>
    <row r="66" spans="1:30" x14ac:dyDescent="0.2">
      <c r="A66">
        <f>entry!A57</f>
        <v>230</v>
      </c>
      <c r="B66">
        <f>entry!B57</f>
        <v>231</v>
      </c>
      <c r="C66" t="str">
        <f>entry!C57</f>
        <v>ICID</v>
      </c>
      <c r="D66" t="str">
        <f>entry!D57</f>
        <v>ICI</v>
      </c>
      <c r="E66" s="1" t="str">
        <f>entry!E57</f>
        <v>Northgate UR Area</v>
      </c>
      <c r="F66" t="str">
        <f>entry!F57</f>
        <v>Iowa City</v>
      </c>
      <c r="G66" t="str">
        <f>entry!G57</f>
        <v>Iowa City</v>
      </c>
      <c r="H66" s="21">
        <f>entry!H57</f>
        <v>0</v>
      </c>
      <c r="I66">
        <f>entry!I57</f>
        <v>4.0433599999999998</v>
      </c>
      <c r="J66">
        <f>entry!J57</f>
        <v>6.862E-2</v>
      </c>
      <c r="K66">
        <f>entry!K57</f>
        <v>1.09158</v>
      </c>
      <c r="M66" s="5">
        <f>entry!M57</f>
        <v>0.23571</v>
      </c>
      <c r="N66" s="5">
        <f>entry!N57</f>
        <v>13.154590000000001</v>
      </c>
      <c r="O66" s="5">
        <f>entry!O57</f>
        <v>0</v>
      </c>
      <c r="P66" s="5">
        <f>entry!P57</f>
        <v>11.48405</v>
      </c>
      <c r="Q66" s="5">
        <f>entry!Q57</f>
        <v>2.3999999999999998E-3</v>
      </c>
      <c r="R66" s="5">
        <f>entry!R57</f>
        <v>30.080310000000001</v>
      </c>
      <c r="S66" s="21">
        <f>entry!S57</f>
        <v>0</v>
      </c>
      <c r="T66" s="21">
        <f>entry!T57</f>
        <v>0</v>
      </c>
      <c r="U66" s="21">
        <f>entry!U57</f>
        <v>0</v>
      </c>
      <c r="V66" s="21">
        <f>entry!V57</f>
        <v>0</v>
      </c>
      <c r="W66" s="21">
        <f>entry!W57</f>
        <v>0</v>
      </c>
      <c r="X66" s="21">
        <f>entry!X57</f>
        <v>0</v>
      </c>
      <c r="Y66" s="21">
        <f>entry!Y57</f>
        <v>0</v>
      </c>
      <c r="Z66" s="21">
        <f>entry!Z57</f>
        <v>0</v>
      </c>
      <c r="AA66" s="21">
        <f>entry!AA57</f>
        <v>0</v>
      </c>
      <c r="AB66" s="21">
        <f>entry!AB57</f>
        <v>0</v>
      </c>
      <c r="AD66"/>
    </row>
    <row r="67" spans="1:30" x14ac:dyDescent="0.2">
      <c r="A67">
        <f>entry!A95</f>
        <v>325</v>
      </c>
      <c r="B67">
        <f>entry!B95</f>
        <v>326</v>
      </c>
      <c r="C67" t="str">
        <f>entry!C95</f>
        <v>ICID2</v>
      </c>
      <c r="D67" t="str">
        <f>entry!D95</f>
        <v>ICI01</v>
      </c>
      <c r="E67" s="1" t="str">
        <f>entry!E95</f>
        <v>Northgate Corp Park-IC ag</v>
      </c>
      <c r="F67" t="str">
        <f>entry!F95</f>
        <v>Iowa City</v>
      </c>
      <c r="G67" t="str">
        <f>entry!G95</f>
        <v>Iowa City</v>
      </c>
      <c r="H67" s="21">
        <f>entry!H95</f>
        <v>0</v>
      </c>
      <c r="I67">
        <f>entry!I95</f>
        <v>4.0433599999999998</v>
      </c>
      <c r="J67">
        <f>entry!J95</f>
        <v>6.862E-2</v>
      </c>
      <c r="K67">
        <f>entry!K95</f>
        <v>1.09158</v>
      </c>
      <c r="M67" s="5">
        <f>entry!M95</f>
        <v>0.23571</v>
      </c>
      <c r="N67" s="5">
        <f>entry!N95</f>
        <v>3.0037500000000001</v>
      </c>
      <c r="O67" s="5">
        <f>entry!O95</f>
        <v>0</v>
      </c>
      <c r="P67" s="5">
        <f>entry!P95</f>
        <v>11.48405</v>
      </c>
      <c r="Q67" s="5">
        <f>entry!Q95</f>
        <v>2.3999999999999998E-3</v>
      </c>
      <c r="R67" s="5">
        <f>entry!R95</f>
        <v>19.929470000000002</v>
      </c>
      <c r="S67" s="21">
        <f>entry!S95</f>
        <v>0</v>
      </c>
      <c r="T67" s="21">
        <f>entry!T95</f>
        <v>0</v>
      </c>
      <c r="U67" s="21">
        <f>entry!U95</f>
        <v>0</v>
      </c>
      <c r="V67" s="21">
        <f>entry!V95</f>
        <v>0</v>
      </c>
      <c r="W67" s="21">
        <f>entry!W95</f>
        <v>0</v>
      </c>
      <c r="X67" s="21">
        <f>entry!X95</f>
        <v>0</v>
      </c>
      <c r="Y67" s="21">
        <f>entry!Y95</f>
        <v>0</v>
      </c>
      <c r="Z67" s="21">
        <f>entry!Z95</f>
        <v>0</v>
      </c>
      <c r="AA67" s="21">
        <f>entry!AA95</f>
        <v>0</v>
      </c>
      <c r="AB67" s="21">
        <f>entry!AB95</f>
        <v>0</v>
      </c>
      <c r="AD67"/>
    </row>
    <row r="68" spans="1:30" x14ac:dyDescent="0.2">
      <c r="A68">
        <f>entry!A100</f>
        <v>345</v>
      </c>
      <c r="B68">
        <f>entry!B100</f>
        <v>346</v>
      </c>
      <c r="C68" t="str">
        <f>entry!C100</f>
        <v>ICID3</v>
      </c>
      <c r="D68" t="str">
        <f>entry!D100</f>
        <v>ICI</v>
      </c>
      <c r="E68" s="1" t="str">
        <f>entry!E100</f>
        <v>IC Northgate Corp Pk 2005 Amendment</v>
      </c>
      <c r="F68" t="str">
        <f>entry!F100</f>
        <v>Iowa City</v>
      </c>
      <c r="G68" t="str">
        <f>entry!G100</f>
        <v>Iowa City</v>
      </c>
      <c r="H68" s="21">
        <f>entry!H100</f>
        <v>0</v>
      </c>
      <c r="I68">
        <f>entry!I100</f>
        <v>4.0433599999999998</v>
      </c>
      <c r="J68">
        <f>entry!J100</f>
        <v>6.862E-2</v>
      </c>
      <c r="K68">
        <f>entry!K100</f>
        <v>1.09158</v>
      </c>
      <c r="M68" s="5">
        <f>entry!M100</f>
        <v>0.23571</v>
      </c>
      <c r="N68" s="5">
        <f>entry!N100</f>
        <v>13.154590000000001</v>
      </c>
      <c r="O68" s="5">
        <f>entry!O100</f>
        <v>0</v>
      </c>
      <c r="P68" s="5">
        <f>entry!P100</f>
        <v>11.48405</v>
      </c>
      <c r="Q68" s="5">
        <f>entry!Q100</f>
        <v>2.3999999999999998E-3</v>
      </c>
      <c r="R68" s="5">
        <f>entry!R100</f>
        <v>30.080310000000001</v>
      </c>
      <c r="S68" s="21">
        <f>entry!S100</f>
        <v>0</v>
      </c>
      <c r="T68" s="21">
        <f>entry!T100</f>
        <v>0</v>
      </c>
      <c r="U68" s="21">
        <f>entry!U100</f>
        <v>0</v>
      </c>
      <c r="V68" s="21">
        <f>entry!V100</f>
        <v>0</v>
      </c>
      <c r="W68" s="21">
        <f>entry!W100</f>
        <v>0</v>
      </c>
      <c r="X68" s="21">
        <f>entry!X100</f>
        <v>0</v>
      </c>
      <c r="Y68" s="21">
        <f>entry!Y100</f>
        <v>0</v>
      </c>
      <c r="Z68" s="21">
        <f>entry!Z100</f>
        <v>0</v>
      </c>
      <c r="AA68" s="21">
        <f>entry!AA100</f>
        <v>0</v>
      </c>
      <c r="AB68" s="21">
        <f>entry!AB100</f>
        <v>0</v>
      </c>
      <c r="AD68"/>
    </row>
    <row r="69" spans="1:30" x14ac:dyDescent="0.2">
      <c r="A69">
        <f>entry!A101</f>
        <v>347</v>
      </c>
      <c r="B69">
        <f>entry!B101</f>
        <v>348</v>
      </c>
      <c r="C69" t="str">
        <f>entry!C101</f>
        <v>ICID4</v>
      </c>
      <c r="D69" t="str">
        <f>entry!D101</f>
        <v>ICI01</v>
      </c>
      <c r="E69" s="1" t="str">
        <f>entry!E101</f>
        <v>IC Ag Northgate Corp Pk 2005 Amend</v>
      </c>
      <c r="F69" t="str">
        <f>entry!F101</f>
        <v>Iowa City</v>
      </c>
      <c r="G69" t="str">
        <f>entry!G101</f>
        <v>Iowa City</v>
      </c>
      <c r="H69" s="21">
        <f>entry!H101</f>
        <v>0</v>
      </c>
      <c r="I69">
        <f>entry!I101</f>
        <v>4.0433599999999998</v>
      </c>
      <c r="J69">
        <f>entry!J101</f>
        <v>6.862E-2</v>
      </c>
      <c r="K69">
        <f>entry!K101</f>
        <v>1.09158</v>
      </c>
      <c r="M69" s="5">
        <f>entry!M101</f>
        <v>0.23571</v>
      </c>
      <c r="N69" s="5">
        <f>entry!N101</f>
        <v>3.0037500000000001</v>
      </c>
      <c r="O69" s="5">
        <f>entry!O101</f>
        <v>0</v>
      </c>
      <c r="P69" s="5">
        <f>entry!P101</f>
        <v>11.48405</v>
      </c>
      <c r="Q69" s="5">
        <f>entry!Q101</f>
        <v>2.3999999999999998E-3</v>
      </c>
      <c r="R69" s="5">
        <f>entry!R101</f>
        <v>19.929470000000002</v>
      </c>
      <c r="S69" s="21">
        <f>entry!S101</f>
        <v>0</v>
      </c>
      <c r="T69" s="21">
        <f>entry!T101</f>
        <v>0</v>
      </c>
      <c r="U69" s="21">
        <f>entry!U101</f>
        <v>0</v>
      </c>
      <c r="V69" s="21">
        <f>entry!V101</f>
        <v>0</v>
      </c>
      <c r="W69" s="21">
        <f>entry!W101</f>
        <v>0</v>
      </c>
      <c r="X69" s="21">
        <f>entry!X101</f>
        <v>0</v>
      </c>
      <c r="Y69" s="21">
        <f>entry!Y101</f>
        <v>0</v>
      </c>
      <c r="Z69" s="21">
        <f>entry!Z101</f>
        <v>0</v>
      </c>
      <c r="AA69" s="21">
        <f>entry!AA101</f>
        <v>0</v>
      </c>
      <c r="AB69" s="21">
        <f>entry!AB101</f>
        <v>0</v>
      </c>
      <c r="AD69"/>
    </row>
    <row r="70" spans="1:30" x14ac:dyDescent="0.2">
      <c r="A70">
        <f>entry!A58</f>
        <v>234</v>
      </c>
      <c r="B70">
        <f>entry!B58</f>
        <v>235</v>
      </c>
      <c r="C70" t="str">
        <f>entry!C58</f>
        <v>ICIE</v>
      </c>
      <c r="D70" t="str">
        <f>entry!D58</f>
        <v>ICI</v>
      </c>
      <c r="E70" s="1" t="str">
        <f>entry!E58</f>
        <v>Iowa City City Univ. UR Proj.</v>
      </c>
      <c r="F70" t="str">
        <f>entry!F58</f>
        <v>Iowa City</v>
      </c>
      <c r="G70" t="str">
        <f>entry!G58</f>
        <v>Iowa City</v>
      </c>
      <c r="H70" s="21">
        <f>entry!H58</f>
        <v>6645443</v>
      </c>
      <c r="I70">
        <f>entry!I58</f>
        <v>4.0433599999999998</v>
      </c>
      <c r="J70">
        <f>entry!J58</f>
        <v>6.862E-2</v>
      </c>
      <c r="K70">
        <f>entry!K58</f>
        <v>1.09158</v>
      </c>
      <c r="M70" s="5">
        <f>entry!M58</f>
        <v>0.23571</v>
      </c>
      <c r="N70" s="5">
        <f>entry!N58</f>
        <v>13.154590000000001</v>
      </c>
      <c r="O70" s="5">
        <f>entry!O58</f>
        <v>0</v>
      </c>
      <c r="P70" s="5">
        <f>entry!P58</f>
        <v>11.48405</v>
      </c>
      <c r="Q70" s="5">
        <f>entry!Q58</f>
        <v>2.3999999999999998E-3</v>
      </c>
      <c r="R70" s="5">
        <f>entry!R58</f>
        <v>30.080310000000001</v>
      </c>
      <c r="S70" s="21">
        <f>entry!S58</f>
        <v>26869.91840848</v>
      </c>
      <c r="T70" s="21">
        <f>entry!T58</f>
        <v>456.01029865999999</v>
      </c>
      <c r="U70" s="21">
        <f>entry!U58</f>
        <v>7254.0326699400002</v>
      </c>
      <c r="V70" s="21">
        <f>entry!V58</f>
        <v>0</v>
      </c>
      <c r="W70" s="21">
        <f>entry!W58</f>
        <v>1566.3973695300001</v>
      </c>
      <c r="X70" s="21">
        <f>entry!X58</f>
        <v>87418.07803337001</v>
      </c>
      <c r="Y70" s="21">
        <f>entry!Y58</f>
        <v>0</v>
      </c>
      <c r="Z70" s="21">
        <f>entry!Z58</f>
        <v>76316.599684150002</v>
      </c>
      <c r="AA70" s="21">
        <f>entry!AA58</f>
        <v>15.949063199999999</v>
      </c>
      <c r="AB70" s="21">
        <f>entry!AB58</f>
        <v>199896.98552733002</v>
      </c>
      <c r="AD70"/>
    </row>
    <row r="71" spans="1:30" x14ac:dyDescent="0.2">
      <c r="A71">
        <f>entry!A103</f>
        <v>352</v>
      </c>
      <c r="B71">
        <f>entry!B103</f>
        <v>353</v>
      </c>
      <c r="C71" t="str">
        <f>entry!C103</f>
        <v>ICIE3</v>
      </c>
      <c r="D71" t="str">
        <f>entry!D103</f>
        <v>ICI</v>
      </c>
      <c r="E71" s="1" t="str">
        <f>entry!E103</f>
        <v>Iowa City City Univ. UR Proj.-SSMID</v>
      </c>
      <c r="F71" t="str">
        <f>entry!F103</f>
        <v>Iowa City</v>
      </c>
      <c r="G71" t="str">
        <f>entry!G103</f>
        <v>Iowa City</v>
      </c>
      <c r="H71" s="21">
        <f>entry!H103</f>
        <v>7126646</v>
      </c>
      <c r="I71">
        <f>entry!I103</f>
        <v>4.0433599999999998</v>
      </c>
      <c r="J71">
        <f>entry!J103</f>
        <v>6.862E-2</v>
      </c>
      <c r="K71">
        <f>entry!K103</f>
        <v>1.09158</v>
      </c>
      <c r="M71" s="5">
        <f>entry!M103</f>
        <v>0.23571</v>
      </c>
      <c r="N71" s="5">
        <f>entry!N103</f>
        <v>15.154590000000001</v>
      </c>
      <c r="O71" s="5">
        <f>entry!O103</f>
        <v>0</v>
      </c>
      <c r="P71" s="5">
        <f>entry!P103</f>
        <v>11.48405</v>
      </c>
      <c r="Q71" s="5">
        <f>entry!Q103</f>
        <v>2.3999999999999998E-3</v>
      </c>
      <c r="R71" s="5">
        <f>entry!R103</f>
        <v>32.080310000000004</v>
      </c>
      <c r="S71" s="21">
        <f>entry!S103</f>
        <v>28815.595370559997</v>
      </c>
      <c r="T71" s="21">
        <f>entry!T103</f>
        <v>489.03044851999999</v>
      </c>
      <c r="U71" s="21">
        <f>entry!U103</f>
        <v>7779.3042406799996</v>
      </c>
      <c r="V71" s="21">
        <f>entry!V103</f>
        <v>0</v>
      </c>
      <c r="W71" s="21">
        <f>entry!W103</f>
        <v>1679.82172866</v>
      </c>
      <c r="X71" s="21">
        <f>entry!X103</f>
        <v>108001.39820513999</v>
      </c>
      <c r="Y71" s="21">
        <f>entry!Y103</f>
        <v>0</v>
      </c>
      <c r="Z71" s="21">
        <f>entry!Z103</f>
        <v>81842.758996299992</v>
      </c>
      <c r="AA71" s="21">
        <f>entry!AA103</f>
        <v>17.103950399999999</v>
      </c>
      <c r="AB71" s="21">
        <f>entry!AB103</f>
        <v>228625.01294025997</v>
      </c>
      <c r="AD71"/>
    </row>
    <row r="72" spans="1:30" x14ac:dyDescent="0.2">
      <c r="A72">
        <f>entry!A104</f>
        <v>354</v>
      </c>
      <c r="B72">
        <f>entry!B104</f>
        <v>355</v>
      </c>
      <c r="C72" t="str">
        <f>entry!C104</f>
        <v>ICIE4</v>
      </c>
      <c r="D72" t="str">
        <f>entry!D104</f>
        <v>ICI</v>
      </c>
      <c r="E72" s="1" t="str">
        <f>entry!E104</f>
        <v>Iowa City City Univ. UR Amend Non-SSMID</v>
      </c>
      <c r="F72" t="str">
        <f>entry!F104</f>
        <v>Iowa City</v>
      </c>
      <c r="G72" t="str">
        <f>entry!G104</f>
        <v>Iowa City</v>
      </c>
      <c r="H72" s="21">
        <f>entry!H104</f>
        <v>5067002</v>
      </c>
      <c r="I72">
        <f>entry!I104</f>
        <v>4.0433599999999998</v>
      </c>
      <c r="J72">
        <f>entry!J104</f>
        <v>6.862E-2</v>
      </c>
      <c r="K72">
        <f>entry!K104</f>
        <v>1.09158</v>
      </c>
      <c r="M72" s="5">
        <f>entry!M104</f>
        <v>0.23571</v>
      </c>
      <c r="N72" s="5">
        <f>entry!N104</f>
        <v>13.154590000000001</v>
      </c>
      <c r="O72" s="5">
        <f>entry!O104</f>
        <v>0</v>
      </c>
      <c r="P72" s="5">
        <f>entry!P104</f>
        <v>11.48405</v>
      </c>
      <c r="Q72" s="5">
        <f>entry!Q104</f>
        <v>2.3999999999999998E-3</v>
      </c>
      <c r="R72" s="5">
        <f>entry!R104</f>
        <v>30.080310000000001</v>
      </c>
      <c r="S72" s="21">
        <f>entry!S104</f>
        <v>20487.71320672</v>
      </c>
      <c r="T72" s="21">
        <f>entry!T104</f>
        <v>347.69767724000002</v>
      </c>
      <c r="U72" s="21">
        <f>entry!U104</f>
        <v>5531.0380431600006</v>
      </c>
      <c r="V72" s="21">
        <f>entry!V104</f>
        <v>0</v>
      </c>
      <c r="W72" s="21">
        <f>entry!W104</f>
        <v>1194.3430414200002</v>
      </c>
      <c r="X72" s="21">
        <f>entry!X104</f>
        <v>66654.333839180006</v>
      </c>
      <c r="Y72" s="21">
        <f>entry!Y104</f>
        <v>0</v>
      </c>
      <c r="Z72" s="21">
        <f>entry!Z104</f>
        <v>58189.704318100004</v>
      </c>
      <c r="AA72" s="21">
        <f>entry!AA104</f>
        <v>12.160804799999999</v>
      </c>
      <c r="AB72" s="21">
        <f>entry!AB104</f>
        <v>152416.99093062</v>
      </c>
      <c r="AD72"/>
    </row>
    <row r="73" spans="1:30" x14ac:dyDescent="0.2">
      <c r="A73">
        <f>entry!A105</f>
        <v>356</v>
      </c>
      <c r="B73">
        <f>entry!B105</f>
        <v>357</v>
      </c>
      <c r="C73" t="str">
        <f>entry!C105</f>
        <v>ICIE5</v>
      </c>
      <c r="D73" t="str">
        <f>entry!D105</f>
        <v>ICI</v>
      </c>
      <c r="E73" s="1" t="str">
        <f>entry!E105</f>
        <v>Iowa City City Univ. UR Amend - SSMID</v>
      </c>
      <c r="F73" t="str">
        <f>entry!F105</f>
        <v>Iowa City</v>
      </c>
      <c r="G73" t="str">
        <f>entry!G105</f>
        <v>Iowa City</v>
      </c>
      <c r="H73" s="21">
        <f>entry!H105</f>
        <v>6085103</v>
      </c>
      <c r="I73">
        <f>entry!I105</f>
        <v>4.0433599999999998</v>
      </c>
      <c r="J73">
        <f>entry!J105</f>
        <v>6.862E-2</v>
      </c>
      <c r="K73">
        <f>entry!K105</f>
        <v>1.09158</v>
      </c>
      <c r="M73" s="5">
        <f>entry!M105</f>
        <v>0.23571</v>
      </c>
      <c r="N73" s="5">
        <f>entry!N105</f>
        <v>15.154590000000001</v>
      </c>
      <c r="O73" s="5">
        <f>entry!O105</f>
        <v>0</v>
      </c>
      <c r="P73" s="5">
        <f>entry!P105</f>
        <v>11.48405</v>
      </c>
      <c r="Q73" s="5">
        <f>entry!Q105</f>
        <v>2.3999999999999998E-3</v>
      </c>
      <c r="R73" s="5">
        <f>entry!R105</f>
        <v>32.080310000000004</v>
      </c>
      <c r="S73" s="21">
        <f>entry!S105</f>
        <v>24604.262066079998</v>
      </c>
      <c r="T73" s="21">
        <f>entry!T105</f>
        <v>417.55976786000002</v>
      </c>
      <c r="U73" s="21">
        <f>entry!U105</f>
        <v>6642.3767327400001</v>
      </c>
      <c r="V73" s="21">
        <f>entry!V105</f>
        <v>0</v>
      </c>
      <c r="W73" s="21">
        <f>entry!W105</f>
        <v>1434.31962813</v>
      </c>
      <c r="X73" s="21">
        <f>entry!X105</f>
        <v>92217.241072770004</v>
      </c>
      <c r="Y73" s="21">
        <f>entry!Y105</f>
        <v>0</v>
      </c>
      <c r="Z73" s="21">
        <f>entry!Z105</f>
        <v>69881.627107149994</v>
      </c>
      <c r="AA73" s="21">
        <f>entry!AA105</f>
        <v>14.6042472</v>
      </c>
      <c r="AB73" s="21">
        <f>entry!AB105</f>
        <v>195211.99062192999</v>
      </c>
      <c r="AD73"/>
    </row>
    <row r="74" spans="1:30" x14ac:dyDescent="0.2">
      <c r="A74">
        <f>entry!A110</f>
        <v>366</v>
      </c>
      <c r="B74">
        <f>entry!B110</f>
        <v>367</v>
      </c>
      <c r="C74" t="str">
        <f>entry!C110</f>
        <v>ICIE6</v>
      </c>
      <c r="D74" t="str">
        <f>entry!D110</f>
        <v>ICI</v>
      </c>
      <c r="E74" s="1" t="str">
        <f>entry!E110</f>
        <v>Iowa City City Univ. UR - 10th Amendment</v>
      </c>
      <c r="F74" t="str">
        <f>entry!F110</f>
        <v>Iowa City</v>
      </c>
      <c r="G74" t="str">
        <f>entry!G110</f>
        <v>Iowa City</v>
      </c>
      <c r="H74" s="21">
        <f>entry!H110</f>
        <v>23898125</v>
      </c>
      <c r="I74">
        <f>entry!I110</f>
        <v>4.0433599999999998</v>
      </c>
      <c r="J74">
        <f>entry!J110</f>
        <v>6.862E-2</v>
      </c>
      <c r="K74">
        <f>entry!K110</f>
        <v>1.09158</v>
      </c>
      <c r="L74">
        <f>entry!L110</f>
        <v>0</v>
      </c>
      <c r="M74">
        <f>entry!M110</f>
        <v>0.23571</v>
      </c>
      <c r="N74">
        <f>entry!N110</f>
        <v>13.154590000000001</v>
      </c>
      <c r="O74">
        <f>entry!O110</f>
        <v>0</v>
      </c>
      <c r="P74">
        <f>entry!P110</f>
        <v>11.48405</v>
      </c>
      <c r="Q74">
        <f>entry!Q110</f>
        <v>2.3999999999999998E-3</v>
      </c>
      <c r="R74">
        <f>entry!R110</f>
        <v>30.080310000000001</v>
      </c>
      <c r="S74" s="21">
        <f>entry!S110</f>
        <v>96628.722699999998</v>
      </c>
      <c r="T74" s="21">
        <f>entry!T110</f>
        <v>1639.8893375</v>
      </c>
      <c r="U74" s="21">
        <f>entry!U110</f>
        <v>26086.715287499999</v>
      </c>
      <c r="V74" s="21">
        <f>entry!V110</f>
        <v>0</v>
      </c>
      <c r="W74" s="21">
        <f>entry!W110</f>
        <v>5633.0270437500003</v>
      </c>
      <c r="X74" s="21">
        <f>entry!X110</f>
        <v>314370.03614375001</v>
      </c>
      <c r="Y74" s="21">
        <f>entry!Y110</f>
        <v>0</v>
      </c>
      <c r="Z74" s="21">
        <f>entry!Z110</f>
        <v>274447.26240625</v>
      </c>
      <c r="AA74" s="21">
        <f>entry!AA110</f>
        <v>57.355499999999992</v>
      </c>
      <c r="AB74" s="21">
        <f>entry!AB110</f>
        <v>718863.0084187499</v>
      </c>
      <c r="AD74"/>
    </row>
    <row r="75" spans="1:30" x14ac:dyDescent="0.2">
      <c r="A75">
        <f>entry!A117</f>
        <v>382</v>
      </c>
      <c r="B75">
        <f>entry!B117</f>
        <v>383</v>
      </c>
      <c r="C75" t="str">
        <f>entry!C117</f>
        <v>ICIE7</v>
      </c>
      <c r="D75" t="str">
        <f>entry!D117</f>
        <v>ICI</v>
      </c>
      <c r="E75" s="1" t="str">
        <f>entry!E117</f>
        <v>City-Univ Amend. 10 UR TIF-SSMID</v>
      </c>
      <c r="F75" t="str">
        <f>entry!F117</f>
        <v>Iowa City</v>
      </c>
      <c r="G75" t="str">
        <f>entry!G117</f>
        <v>Iowa City</v>
      </c>
      <c r="H75" s="21">
        <f>entry!H117</f>
        <v>1598800</v>
      </c>
      <c r="I75">
        <f>entry!I117</f>
        <v>4.0433599999999998</v>
      </c>
      <c r="J75">
        <f>entry!J117</f>
        <v>6.862E-2</v>
      </c>
      <c r="K75">
        <f>entry!K117</f>
        <v>1.09158</v>
      </c>
      <c r="L75">
        <f>entry!L117</f>
        <v>0</v>
      </c>
      <c r="M75">
        <f>entry!M117</f>
        <v>0.23571</v>
      </c>
      <c r="N75">
        <f>entry!N117</f>
        <v>15.154590000000001</v>
      </c>
      <c r="O75">
        <f>entry!O117</f>
        <v>0</v>
      </c>
      <c r="P75">
        <f>entry!P117</f>
        <v>11.48405</v>
      </c>
      <c r="Q75">
        <f>entry!Q117</f>
        <v>2.3999999999999998E-3</v>
      </c>
      <c r="R75">
        <f>entry!R117</f>
        <v>32.080310000000004</v>
      </c>
      <c r="S75" s="21">
        <f>entry!S117</f>
        <v>6464.5239679999995</v>
      </c>
      <c r="T75" s="21">
        <f>entry!T117</f>
        <v>109.709656</v>
      </c>
      <c r="U75" s="21">
        <f>entry!U117</f>
        <v>1745.218104</v>
      </c>
      <c r="V75" s="21">
        <f>entry!V117</f>
        <v>0</v>
      </c>
      <c r="W75" s="21">
        <f>entry!W117</f>
        <v>376.85314799999998</v>
      </c>
      <c r="X75" s="21">
        <f>entry!X117</f>
        <v>24229.158491999999</v>
      </c>
      <c r="Y75" s="21">
        <f>entry!Y117</f>
        <v>0</v>
      </c>
      <c r="Z75" s="21">
        <f>entry!Z117</f>
        <v>18360.699140000001</v>
      </c>
      <c r="AA75" s="21">
        <f>entry!AA117</f>
        <v>3.8371199999999996</v>
      </c>
      <c r="AB75" s="21">
        <f>entry!AB117</f>
        <v>51289.99962799999</v>
      </c>
      <c r="AD75"/>
    </row>
    <row r="76" spans="1:30" x14ac:dyDescent="0.2">
      <c r="A76" s="61" t="str">
        <f>entry!A137</f>
        <v>425</v>
      </c>
      <c r="B76">
        <f>entry!B137</f>
        <v>426</v>
      </c>
      <c r="C76" t="str">
        <f>entry!C137</f>
        <v>ICIE8</v>
      </c>
      <c r="D76" t="str">
        <f>entry!D137</f>
        <v>ICI07</v>
      </c>
      <c r="E76" s="1" t="str">
        <f>entry!E137</f>
        <v>IOWA CITY-CITY UNIV PROJ TIF 2017 AMD-SSMID</v>
      </c>
      <c r="F76" t="str">
        <f>entry!F137</f>
        <v>Iowa City</v>
      </c>
      <c r="G76" t="str">
        <f>entry!G137</f>
        <v>Iowa City</v>
      </c>
      <c r="H76" s="21">
        <f>entry!H137</f>
        <v>0</v>
      </c>
      <c r="I76">
        <f>entry!I137</f>
        <v>4.0433599999999998</v>
      </c>
      <c r="J76">
        <f>entry!J137</f>
        <v>6.862E-2</v>
      </c>
      <c r="K76">
        <f>entry!K137</f>
        <v>1.09158</v>
      </c>
      <c r="L76">
        <f>entry!L137</f>
        <v>0</v>
      </c>
      <c r="M76">
        <f>entry!M137</f>
        <v>0.23571</v>
      </c>
      <c r="N76">
        <f>entry!N137</f>
        <v>15.154590000000001</v>
      </c>
      <c r="O76">
        <f>entry!O137</f>
        <v>0</v>
      </c>
      <c r="P76">
        <f>entry!P137</f>
        <v>11.48405</v>
      </c>
      <c r="Q76">
        <f>entry!Q137</f>
        <v>2.3999999999999998E-3</v>
      </c>
      <c r="R76">
        <f>entry!R137</f>
        <v>32.080310000000004</v>
      </c>
      <c r="S76" s="21">
        <f>entry!S137</f>
        <v>0</v>
      </c>
      <c r="T76" s="21">
        <f>entry!T137</f>
        <v>0</v>
      </c>
      <c r="U76" s="21">
        <f>entry!U137</f>
        <v>0</v>
      </c>
      <c r="V76" s="21">
        <f>entry!V137</f>
        <v>0</v>
      </c>
      <c r="W76" s="21">
        <f>entry!W137</f>
        <v>0</v>
      </c>
      <c r="X76" s="21">
        <f>entry!X137</f>
        <v>0</v>
      </c>
      <c r="Y76" s="21">
        <f>entry!Y137</f>
        <v>0</v>
      </c>
      <c r="Z76" s="21">
        <f>entry!Z137</f>
        <v>0</v>
      </c>
      <c r="AA76" s="21">
        <f>entry!AA137</f>
        <v>0</v>
      </c>
      <c r="AB76" s="21">
        <f>entry!AB137</f>
        <v>0</v>
      </c>
      <c r="AD76"/>
    </row>
    <row r="77" spans="1:30" x14ac:dyDescent="0.2">
      <c r="A77">
        <f>entry!A62</f>
        <v>249</v>
      </c>
      <c r="B77">
        <f>entry!B62</f>
        <v>250</v>
      </c>
      <c r="C77" t="str">
        <f>entry!C62</f>
        <v>ICIF</v>
      </c>
      <c r="D77" t="str">
        <f>entry!D62</f>
        <v>ICI</v>
      </c>
      <c r="E77" s="1" t="str">
        <f>entry!E62</f>
        <v>IC Heinz Rd UR Area</v>
      </c>
      <c r="F77" t="str">
        <f>entry!F62</f>
        <v>Iowa City</v>
      </c>
      <c r="G77" t="str">
        <f>entry!G62</f>
        <v>Iowa City</v>
      </c>
      <c r="H77" s="21">
        <f>entry!H62</f>
        <v>9099840</v>
      </c>
      <c r="I77">
        <f>entry!I62</f>
        <v>4.0433599999999998</v>
      </c>
      <c r="J77">
        <f>entry!J62</f>
        <v>6.862E-2</v>
      </c>
      <c r="K77">
        <f>entry!K62</f>
        <v>1.09158</v>
      </c>
      <c r="M77" s="5">
        <f>entry!M62</f>
        <v>0.23571</v>
      </c>
      <c r="N77" s="5">
        <f>entry!N62</f>
        <v>13.154590000000001</v>
      </c>
      <c r="O77" s="5">
        <f>entry!O62</f>
        <v>0</v>
      </c>
      <c r="P77" s="5">
        <f>entry!P62</f>
        <v>11.48405</v>
      </c>
      <c r="Q77" s="5">
        <f>entry!Q62</f>
        <v>2.3999999999999998E-3</v>
      </c>
      <c r="R77" s="5">
        <f>entry!R62</f>
        <v>30.080310000000001</v>
      </c>
      <c r="S77" s="21">
        <f>entry!S62</f>
        <v>36793.929062399999</v>
      </c>
      <c r="T77" s="21">
        <f>entry!T62</f>
        <v>624.43102080000006</v>
      </c>
      <c r="U77" s="21">
        <f>entry!U62</f>
        <v>9933.2033472000003</v>
      </c>
      <c r="V77" s="21">
        <f>entry!V62</f>
        <v>0</v>
      </c>
      <c r="W77" s="21">
        <f>entry!W62</f>
        <v>2144.9232864000001</v>
      </c>
      <c r="X77" s="21">
        <f>entry!X62</f>
        <v>119704.6642656</v>
      </c>
      <c r="Y77" s="21">
        <f>entry!Y62</f>
        <v>0</v>
      </c>
      <c r="Z77" s="21">
        <f>entry!Z62</f>
        <v>104503.017552</v>
      </c>
      <c r="AA77" s="21">
        <f>entry!AA62</f>
        <v>21.839615999999999</v>
      </c>
      <c r="AB77" s="21">
        <f>entry!AB62</f>
        <v>273726.00815040001</v>
      </c>
      <c r="AD77"/>
    </row>
    <row r="78" spans="1:30" x14ac:dyDescent="0.2">
      <c r="A78">
        <f>entry!A63</f>
        <v>251</v>
      </c>
      <c r="B78">
        <f>entry!B63</f>
        <v>252</v>
      </c>
      <c r="C78" t="str">
        <f>entry!C63</f>
        <v>ICIF1</v>
      </c>
      <c r="D78" t="str">
        <f>entry!D63</f>
        <v>ICI</v>
      </c>
      <c r="E78" s="1" t="str">
        <f>entry!E63</f>
        <v>IC Ag Heinz Rd UR Area</v>
      </c>
      <c r="F78" t="str">
        <f>entry!F63</f>
        <v>Iowa City</v>
      </c>
      <c r="G78" t="str">
        <f>entry!G63</f>
        <v>Iowa City</v>
      </c>
      <c r="H78" s="21">
        <f>entry!H63</f>
        <v>0</v>
      </c>
      <c r="I78">
        <f>entry!I63</f>
        <v>4.0433599999999998</v>
      </c>
      <c r="J78">
        <f>entry!J63</f>
        <v>6.862E-2</v>
      </c>
      <c r="K78">
        <f>entry!K63</f>
        <v>1.09158</v>
      </c>
      <c r="M78" s="5">
        <f>entry!M63</f>
        <v>0.23571</v>
      </c>
      <c r="N78" s="5">
        <f>entry!N63</f>
        <v>3.0037500000000001</v>
      </c>
      <c r="O78" s="5">
        <f>entry!O63</f>
        <v>0</v>
      </c>
      <c r="P78" s="5">
        <f>entry!P63</f>
        <v>11.48405</v>
      </c>
      <c r="Q78" s="5">
        <f>entry!Q63</f>
        <v>2.3999999999999998E-3</v>
      </c>
      <c r="R78" s="5">
        <f>entry!R63</f>
        <v>19.929470000000002</v>
      </c>
      <c r="S78" s="21">
        <f>entry!S63</f>
        <v>0</v>
      </c>
      <c r="T78" s="21">
        <f>entry!T63</f>
        <v>0</v>
      </c>
      <c r="U78" s="21">
        <f>entry!U63</f>
        <v>0</v>
      </c>
      <c r="V78" s="21">
        <f>entry!V63</f>
        <v>0</v>
      </c>
      <c r="W78" s="21">
        <f>entry!W63</f>
        <v>0</v>
      </c>
      <c r="X78" s="21">
        <f>entry!X63</f>
        <v>0</v>
      </c>
      <c r="Y78" s="21">
        <f>entry!Y63</f>
        <v>0</v>
      </c>
      <c r="Z78" s="21">
        <f>entry!Z63</f>
        <v>0</v>
      </c>
      <c r="AA78" s="21">
        <f>entry!AA63</f>
        <v>0</v>
      </c>
      <c r="AB78" s="21">
        <f>entry!AB63</f>
        <v>0</v>
      </c>
      <c r="AD78"/>
    </row>
    <row r="79" spans="1:30" x14ac:dyDescent="0.2">
      <c r="A79">
        <f>entry!A64</f>
        <v>255</v>
      </c>
      <c r="B79">
        <f>entry!B64</f>
        <v>256</v>
      </c>
      <c r="C79" t="str">
        <f>entry!C64</f>
        <v>ICIG</v>
      </c>
      <c r="D79" t="str">
        <f>entry!D64</f>
        <v>ICI</v>
      </c>
      <c r="E79" s="1" t="str">
        <f>entry!E64</f>
        <v>IC Highway 6 Commercial UR Area</v>
      </c>
      <c r="F79" t="str">
        <f>entry!F64</f>
        <v>Iowa City</v>
      </c>
      <c r="G79" t="str">
        <f>entry!G64</f>
        <v>Iowa City</v>
      </c>
      <c r="H79" s="21">
        <f>entry!H64</f>
        <v>0</v>
      </c>
      <c r="I79">
        <f>entry!I64</f>
        <v>4.0433599999999998</v>
      </c>
      <c r="J79">
        <f>entry!J64</f>
        <v>6.862E-2</v>
      </c>
      <c r="K79">
        <f>entry!K64</f>
        <v>1.09158</v>
      </c>
      <c r="M79" s="5">
        <f>entry!M64</f>
        <v>0.23571</v>
      </c>
      <c r="N79" s="5">
        <f>entry!N64</f>
        <v>13.154590000000001</v>
      </c>
      <c r="O79" s="5">
        <f>entry!O64</f>
        <v>0</v>
      </c>
      <c r="P79" s="5">
        <f>entry!P64</f>
        <v>11.48405</v>
      </c>
      <c r="Q79" s="5">
        <f>entry!Q64</f>
        <v>2.3999999999999998E-3</v>
      </c>
      <c r="R79" s="5">
        <f>entry!R64</f>
        <v>30.080310000000001</v>
      </c>
      <c r="S79" s="21">
        <f>entry!S64</f>
        <v>0</v>
      </c>
      <c r="T79" s="21">
        <f>entry!T64</f>
        <v>0</v>
      </c>
      <c r="U79" s="21">
        <f>entry!U64</f>
        <v>0</v>
      </c>
      <c r="V79" s="21">
        <f>entry!V64</f>
        <v>0</v>
      </c>
      <c r="W79" s="21">
        <f>entry!W64</f>
        <v>0</v>
      </c>
      <c r="X79" s="21">
        <f>entry!X64</f>
        <v>0</v>
      </c>
      <c r="Y79" s="21">
        <f>entry!Y64</f>
        <v>0</v>
      </c>
      <c r="Z79" s="21">
        <f>entry!Z64</f>
        <v>0</v>
      </c>
      <c r="AA79" s="21">
        <f>entry!AA64</f>
        <v>0</v>
      </c>
      <c r="AB79" s="21">
        <f>entry!AB64</f>
        <v>0</v>
      </c>
      <c r="AD79"/>
    </row>
    <row r="80" spans="1:30" ht="15" customHeight="1" x14ac:dyDescent="0.2">
      <c r="A80">
        <f>entry!A73</f>
        <v>279</v>
      </c>
      <c r="B80">
        <f>entry!B73</f>
        <v>280</v>
      </c>
      <c r="C80" t="str">
        <f>entry!C73</f>
        <v>ICIG1</v>
      </c>
      <c r="D80" t="str">
        <f>entry!D73</f>
        <v>ICI</v>
      </c>
      <c r="E80" s="1" t="str">
        <f>entry!E73</f>
        <v>IC Highway 6 Comm UR Area- Southgate</v>
      </c>
      <c r="F80" t="str">
        <f>entry!F73</f>
        <v>Iowa City</v>
      </c>
      <c r="G80" t="str">
        <f>entry!G73</f>
        <v>Iowa City</v>
      </c>
      <c r="H80" s="21">
        <f>entry!H73</f>
        <v>0</v>
      </c>
      <c r="I80">
        <f>entry!I73</f>
        <v>4.0433599999999998</v>
      </c>
      <c r="J80">
        <f>entry!J73</f>
        <v>6.862E-2</v>
      </c>
      <c r="K80">
        <f>entry!K73</f>
        <v>1.09158</v>
      </c>
      <c r="M80" s="5">
        <f>entry!M73</f>
        <v>0.23571</v>
      </c>
      <c r="N80" s="5">
        <f>entry!N73</f>
        <v>13.154590000000001</v>
      </c>
      <c r="O80" s="5">
        <f>entry!O73</f>
        <v>0</v>
      </c>
      <c r="P80" s="5">
        <f>entry!P73</f>
        <v>11.48405</v>
      </c>
      <c r="Q80" s="5">
        <f>entry!Q73</f>
        <v>2.3999999999999998E-3</v>
      </c>
      <c r="R80" s="5">
        <f>entry!R73</f>
        <v>30.080310000000001</v>
      </c>
      <c r="S80" s="21">
        <f>entry!S73</f>
        <v>0</v>
      </c>
      <c r="T80" s="21">
        <f>entry!T73</f>
        <v>0</v>
      </c>
      <c r="U80" s="21">
        <f>entry!U73</f>
        <v>0</v>
      </c>
      <c r="V80" s="21">
        <f>entry!V73</f>
        <v>0</v>
      </c>
      <c r="W80" s="21">
        <f>entry!W73</f>
        <v>0</v>
      </c>
      <c r="X80" s="21">
        <f>entry!X73</f>
        <v>0</v>
      </c>
      <c r="Y80" s="21">
        <f>entry!Y73</f>
        <v>0</v>
      </c>
      <c r="Z80" s="21">
        <f>entry!Z73</f>
        <v>0</v>
      </c>
      <c r="AA80" s="21">
        <f>entry!AA73</f>
        <v>0</v>
      </c>
      <c r="AB80" s="21">
        <f>entry!AB73</f>
        <v>0</v>
      </c>
      <c r="AD80"/>
    </row>
    <row r="81" spans="1:33" ht="15" customHeight="1" x14ac:dyDescent="0.2">
      <c r="A81">
        <f>entry!A91</f>
        <v>317</v>
      </c>
      <c r="B81">
        <f>entry!B91</f>
        <v>318</v>
      </c>
      <c r="C81" t="str">
        <f>entry!C91</f>
        <v>ICIG2</v>
      </c>
      <c r="D81" t="str">
        <f>entry!D91</f>
        <v>ICI01</v>
      </c>
      <c r="E81" s="1" t="str">
        <f>entry!E91</f>
        <v>Highway 6 Commercial - Ag</v>
      </c>
      <c r="F81" t="str">
        <f>entry!F91</f>
        <v>Iowa City</v>
      </c>
      <c r="G81" t="str">
        <f>entry!G91</f>
        <v>Iowa City</v>
      </c>
      <c r="H81" s="21">
        <f>entry!H91</f>
        <v>0</v>
      </c>
      <c r="I81">
        <f>entry!I91</f>
        <v>4.0433599999999998</v>
      </c>
      <c r="J81">
        <f>entry!J91</f>
        <v>6.862E-2</v>
      </c>
      <c r="K81">
        <f>entry!K91</f>
        <v>1.09158</v>
      </c>
      <c r="M81" s="5">
        <f>entry!M91</f>
        <v>0.23571</v>
      </c>
      <c r="N81" s="5">
        <f>entry!N91</f>
        <v>3.0037500000000001</v>
      </c>
      <c r="O81" s="5">
        <f>entry!O91</f>
        <v>0</v>
      </c>
      <c r="P81" s="5">
        <f>entry!P91</f>
        <v>11.48405</v>
      </c>
      <c r="Q81" s="5">
        <f>entry!Q91</f>
        <v>2.3999999999999998E-3</v>
      </c>
      <c r="R81" s="5">
        <f>entry!R91</f>
        <v>19.929470000000002</v>
      </c>
      <c r="S81" s="21">
        <f>entry!S91</f>
        <v>0</v>
      </c>
      <c r="T81" s="21">
        <f>entry!T91</f>
        <v>0</v>
      </c>
      <c r="U81" s="21">
        <f>entry!U91</f>
        <v>0</v>
      </c>
      <c r="V81" s="21">
        <f>entry!V91</f>
        <v>0</v>
      </c>
      <c r="W81" s="21">
        <f>entry!W91</f>
        <v>0</v>
      </c>
      <c r="X81" s="21">
        <f>entry!X91</f>
        <v>0</v>
      </c>
      <c r="Y81" s="21">
        <f>entry!Y91</f>
        <v>0</v>
      </c>
      <c r="Z81" s="21">
        <f>entry!Z91</f>
        <v>0</v>
      </c>
      <c r="AA81" s="21">
        <f>entry!AA91</f>
        <v>0</v>
      </c>
      <c r="AB81" s="21">
        <f>entry!AB91</f>
        <v>0</v>
      </c>
      <c r="AD81"/>
    </row>
    <row r="82" spans="1:33" s="85" customFormat="1" x14ac:dyDescent="0.2">
      <c r="A82" s="79">
        <v>472</v>
      </c>
      <c r="B82" s="79">
        <v>473</v>
      </c>
      <c r="C82" s="100" t="s">
        <v>425</v>
      </c>
      <c r="D82" s="85" t="s">
        <v>426</v>
      </c>
      <c r="E82" s="79" t="s">
        <v>427</v>
      </c>
      <c r="F82" s="79" t="s">
        <v>18</v>
      </c>
      <c r="G82" s="79" t="s">
        <v>18</v>
      </c>
      <c r="H82" s="152">
        <v>0</v>
      </c>
      <c r="I82" s="87">
        <v>4.0433599999999998</v>
      </c>
      <c r="J82" s="88">
        <v>6.862E-2</v>
      </c>
      <c r="K82" s="87">
        <v>1.09158</v>
      </c>
      <c r="L82" s="81"/>
      <c r="M82" s="87">
        <v>0.23571</v>
      </c>
      <c r="N82" s="88">
        <v>13.154590000000001</v>
      </c>
      <c r="O82" s="82"/>
      <c r="P82" s="87">
        <v>11.48405</v>
      </c>
      <c r="Q82" s="88">
        <v>2.3999999999999998E-3</v>
      </c>
      <c r="R82" s="83">
        <v>30.080310000000001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0</v>
      </c>
      <c r="Y82" s="84">
        <v>0</v>
      </c>
      <c r="Z82" s="84">
        <v>0</v>
      </c>
      <c r="AA82" s="84">
        <v>0</v>
      </c>
      <c r="AB82" s="84">
        <v>0</v>
      </c>
      <c r="AD82" s="86"/>
      <c r="AE82" s="86"/>
      <c r="AG82" s="86"/>
    </row>
    <row r="83" spans="1:33" x14ac:dyDescent="0.2">
      <c r="A83">
        <f>entry!A106</f>
        <v>358</v>
      </c>
      <c r="B83">
        <f>entry!B106</f>
        <v>359</v>
      </c>
      <c r="C83" t="str">
        <f>entry!C106</f>
        <v>ICIH</v>
      </c>
      <c r="D83" t="str">
        <f>entry!D106</f>
        <v>ICI</v>
      </c>
      <c r="E83" s="1" t="str">
        <f>entry!E106</f>
        <v>IC Moss Green</v>
      </c>
      <c r="F83" t="str">
        <f>entry!F106</f>
        <v>Iowa City</v>
      </c>
      <c r="G83" t="str">
        <f>entry!G106</f>
        <v>Iowa City</v>
      </c>
      <c r="H83" s="21">
        <f>entry!H106</f>
        <v>1984355</v>
      </c>
      <c r="I83">
        <f>entry!I106</f>
        <v>4.0433599999999998</v>
      </c>
      <c r="J83">
        <f>entry!J106</f>
        <v>6.862E-2</v>
      </c>
      <c r="K83">
        <f>entry!K106</f>
        <v>1.09158</v>
      </c>
      <c r="M83" s="5">
        <f>entry!M106</f>
        <v>0.23571</v>
      </c>
      <c r="N83" s="5">
        <f>entry!N106</f>
        <v>13.154590000000001</v>
      </c>
      <c r="O83" s="5">
        <f>entry!O106</f>
        <v>0</v>
      </c>
      <c r="P83" s="5">
        <f>entry!P106</f>
        <v>11.48405</v>
      </c>
      <c r="Q83" s="5">
        <f>entry!Q106</f>
        <v>2.3999999999999998E-3</v>
      </c>
      <c r="R83" s="5">
        <f>entry!R106</f>
        <v>30.080310000000001</v>
      </c>
      <c r="S83" s="21">
        <f>entry!S106</f>
        <v>8023.4616328000002</v>
      </c>
      <c r="T83" s="21">
        <f>entry!T106</f>
        <v>136.16644009999999</v>
      </c>
      <c r="U83" s="21">
        <f>entry!U106</f>
        <v>2166.0822309</v>
      </c>
      <c r="V83" s="21">
        <f>entry!V106</f>
        <v>0</v>
      </c>
      <c r="W83" s="21">
        <f>entry!W106</f>
        <v>467.73231705000001</v>
      </c>
      <c r="X83" s="21">
        <f>entry!X106</f>
        <v>26103.376439450003</v>
      </c>
      <c r="Y83" s="21">
        <f>entry!Y106</f>
        <v>0</v>
      </c>
      <c r="Z83" s="21">
        <f>entry!Z106</f>
        <v>22788.432037750001</v>
      </c>
      <c r="AA83" s="21">
        <f>entry!AA106</f>
        <v>4.7624519999999997</v>
      </c>
      <c r="AB83" s="21">
        <f>entry!AB106</f>
        <v>59690.013550050011</v>
      </c>
      <c r="AD83"/>
    </row>
    <row r="84" spans="1:33" x14ac:dyDescent="0.2">
      <c r="A84" s="61">
        <f>entry!A147</f>
        <v>446</v>
      </c>
      <c r="B84" s="61">
        <f>entry!B147</f>
        <v>447</v>
      </c>
      <c r="C84" s="4" t="str">
        <f>entry!C147</f>
        <v>ICIH1</v>
      </c>
      <c r="D84" s="1" t="str">
        <f>entry!D147</f>
        <v>ICI01</v>
      </c>
      <c r="E84" s="1" t="str">
        <f>entry!E147</f>
        <v>IOWA CITY-MOSS GREEN URB VILL TIF INCR</v>
      </c>
      <c r="F84" t="str">
        <f>entry!F147</f>
        <v>Iowa City</v>
      </c>
      <c r="G84" t="str">
        <f>entry!G147</f>
        <v>Iowa City</v>
      </c>
      <c r="H84" s="21">
        <f>entry!H147</f>
        <v>0</v>
      </c>
      <c r="J84"/>
      <c r="N84"/>
      <c r="Q84"/>
      <c r="R84" s="61">
        <f>entry!R147</f>
        <v>19.929470000000002</v>
      </c>
      <c r="S84" s="21">
        <f>entry!S147</f>
        <v>0</v>
      </c>
      <c r="T84" s="21">
        <f>entry!T147</f>
        <v>0</v>
      </c>
      <c r="U84" s="21">
        <f>entry!U147</f>
        <v>0</v>
      </c>
      <c r="V84" s="21">
        <f>entry!V147</f>
        <v>0</v>
      </c>
      <c r="W84" s="21">
        <f>entry!W147</f>
        <v>0</v>
      </c>
      <c r="X84" s="21">
        <f>entry!X147</f>
        <v>0</v>
      </c>
      <c r="Y84" s="21">
        <f>entry!Y147</f>
        <v>0</v>
      </c>
      <c r="Z84" s="21">
        <f>entry!Z147</f>
        <v>0</v>
      </c>
      <c r="AA84" s="21">
        <f>entry!AA147</f>
        <v>0</v>
      </c>
      <c r="AB84" s="21">
        <f>entry!AB147</f>
        <v>0</v>
      </c>
      <c r="AD84"/>
    </row>
    <row r="85" spans="1:33" x14ac:dyDescent="0.2">
      <c r="A85">
        <f>entry!A107</f>
        <v>360</v>
      </c>
      <c r="B85">
        <f>entry!B107</f>
        <v>361</v>
      </c>
      <c r="C85" t="str">
        <f>entry!C107</f>
        <v>ICII</v>
      </c>
      <c r="D85" t="str">
        <f>entry!D107</f>
        <v>ICI</v>
      </c>
      <c r="E85" s="1" t="str">
        <f>entry!E107</f>
        <v>Iowa City Towncrest UR TIF</v>
      </c>
      <c r="F85" t="str">
        <f>entry!F107</f>
        <v>Iowa City</v>
      </c>
      <c r="G85" t="str">
        <f>entry!G107</f>
        <v>Iowa City</v>
      </c>
      <c r="H85" s="21">
        <f>entry!H107</f>
        <v>1409560</v>
      </c>
      <c r="I85">
        <f>entry!I107</f>
        <v>4.0433599999999998</v>
      </c>
      <c r="J85">
        <f>entry!J107</f>
        <v>6.862E-2</v>
      </c>
      <c r="K85">
        <f>entry!K107</f>
        <v>1.09158</v>
      </c>
      <c r="L85">
        <f>entry!L107</f>
        <v>0</v>
      </c>
      <c r="M85">
        <f>entry!M107</f>
        <v>0.23571</v>
      </c>
      <c r="N85">
        <f>entry!N107</f>
        <v>13.154590000000001</v>
      </c>
      <c r="O85">
        <f>entry!O107</f>
        <v>0</v>
      </c>
      <c r="P85">
        <f>entry!P107</f>
        <v>11.48405</v>
      </c>
      <c r="Q85">
        <f>entry!Q107</f>
        <v>2.3999999999999998E-3</v>
      </c>
      <c r="R85">
        <f>entry!R107</f>
        <v>30.080310000000001</v>
      </c>
      <c r="S85" s="21">
        <f>entry!S107</f>
        <v>5699.3585215999992</v>
      </c>
      <c r="T85" s="21">
        <f>entry!T107</f>
        <v>96.724007200000003</v>
      </c>
      <c r="U85" s="21">
        <f>entry!U107</f>
        <v>1538.6475048</v>
      </c>
      <c r="V85" s="21">
        <f>entry!V107</f>
        <v>0</v>
      </c>
      <c r="W85" s="21">
        <f>entry!W107</f>
        <v>332.24738759999997</v>
      </c>
      <c r="X85" s="21">
        <f>entry!X107</f>
        <v>18542.1838804</v>
      </c>
      <c r="Y85" s="21">
        <f>entry!Y107</f>
        <v>0</v>
      </c>
      <c r="Z85" s="21">
        <f>entry!Z107</f>
        <v>16187.457517999999</v>
      </c>
      <c r="AA85" s="21">
        <f>entry!AA107</f>
        <v>3.3829439999999997</v>
      </c>
      <c r="AB85" s="21">
        <f>entry!AB107</f>
        <v>42400.001763599998</v>
      </c>
      <c r="AD85"/>
    </row>
    <row r="86" spans="1:33" x14ac:dyDescent="0.2">
      <c r="A86">
        <f>entry!A108</f>
        <v>362</v>
      </c>
      <c r="B86">
        <f>entry!B108</f>
        <v>363</v>
      </c>
      <c r="C86" t="str">
        <f>entry!C108</f>
        <v>ICIJ</v>
      </c>
      <c r="D86" t="str">
        <f>entry!D108</f>
        <v>ICI</v>
      </c>
      <c r="E86" s="1" t="str">
        <f>entry!E108</f>
        <v>Iowa City Riverside Dr. UR TIF</v>
      </c>
      <c r="F86" t="str">
        <f>entry!F108</f>
        <v>Iowa City</v>
      </c>
      <c r="G86" t="str">
        <f>entry!G108</f>
        <v>Iowa City</v>
      </c>
      <c r="H86" s="21">
        <f>entry!H108</f>
        <v>5083791</v>
      </c>
      <c r="I86">
        <f>entry!I108</f>
        <v>4.0433599999999998</v>
      </c>
      <c r="J86">
        <f>entry!J108</f>
        <v>6.862E-2</v>
      </c>
      <c r="K86">
        <f>entry!K108</f>
        <v>1.09158</v>
      </c>
      <c r="L86">
        <f>entry!L108</f>
        <v>0</v>
      </c>
      <c r="M86">
        <f>entry!M108</f>
        <v>0.23571</v>
      </c>
      <c r="N86">
        <f>entry!N108</f>
        <v>13.154590000000001</v>
      </c>
      <c r="O86">
        <f>entry!O108</f>
        <v>0</v>
      </c>
      <c r="P86">
        <f>entry!P108</f>
        <v>11.48405</v>
      </c>
      <c r="Q86">
        <f>entry!Q108</f>
        <v>2.3999999999999998E-3</v>
      </c>
      <c r="R86">
        <f>entry!R108</f>
        <v>30.080310000000001</v>
      </c>
      <c r="S86" s="21">
        <f>entry!S108</f>
        <v>20555.597177759999</v>
      </c>
      <c r="T86" s="21">
        <f>entry!T108</f>
        <v>348.84973841999999</v>
      </c>
      <c r="U86" s="21">
        <f>entry!U108</f>
        <v>5549.36457978</v>
      </c>
      <c r="V86" s="21">
        <f>entry!V108</f>
        <v>0</v>
      </c>
      <c r="W86" s="21">
        <f>entry!W108</f>
        <v>1198.3003766100001</v>
      </c>
      <c r="X86" s="21">
        <f>entry!X108</f>
        <v>66875.186250690007</v>
      </c>
      <c r="Y86" s="21">
        <f>entry!Y108</f>
        <v>0</v>
      </c>
      <c r="Z86" s="21">
        <f>entry!Z108</f>
        <v>58382.510033550003</v>
      </c>
      <c r="AA86" s="21">
        <f>entry!AA108</f>
        <v>12.201098399999999</v>
      </c>
      <c r="AB86" s="21">
        <f>entry!AB108</f>
        <v>152922.00925521</v>
      </c>
      <c r="AD86"/>
    </row>
    <row r="87" spans="1:33" x14ac:dyDescent="0.2">
      <c r="A87">
        <f>entry!A124</f>
        <v>396</v>
      </c>
      <c r="B87">
        <f>entry!B124</f>
        <v>397</v>
      </c>
      <c r="C87" t="str">
        <f>entry!C124</f>
        <v>ICIJ1</v>
      </c>
      <c r="D87" t="str">
        <f>entry!D124</f>
        <v>ICI</v>
      </c>
      <c r="E87" s="1" t="str">
        <f>entry!E124</f>
        <v>Iowa City Riverside Dr. UR-Emrico TIF</v>
      </c>
      <c r="F87" t="str">
        <f>entry!F124</f>
        <v>Iowa City</v>
      </c>
      <c r="G87" t="str">
        <f>entry!G124</f>
        <v>Iowa City</v>
      </c>
      <c r="H87" s="21">
        <f>entry!H124</f>
        <v>8278929</v>
      </c>
      <c r="I87">
        <f>entry!I124</f>
        <v>4.0433599999999998</v>
      </c>
      <c r="J87">
        <f>entry!J124</f>
        <v>6.862E-2</v>
      </c>
      <c r="K87">
        <f>entry!K124</f>
        <v>1.09158</v>
      </c>
      <c r="L87">
        <f>entry!L124</f>
        <v>0</v>
      </c>
      <c r="M87">
        <f>entry!M124</f>
        <v>0.23571</v>
      </c>
      <c r="N87">
        <f>entry!N124</f>
        <v>13.154590000000001</v>
      </c>
      <c r="O87">
        <f>entry!O124</f>
        <v>0</v>
      </c>
      <c r="P87">
        <f>entry!P124</f>
        <v>11.48405</v>
      </c>
      <c r="Q87">
        <f>entry!Q124</f>
        <v>2.3999999999999998E-3</v>
      </c>
      <c r="R87">
        <f>entry!R124</f>
        <v>30.080310000000001</v>
      </c>
      <c r="S87" s="21">
        <f>entry!S124</f>
        <v>33474.69036144</v>
      </c>
      <c r="T87" s="21">
        <f>entry!T124</f>
        <v>568.10010797999996</v>
      </c>
      <c r="U87" s="21">
        <f>entry!U124</f>
        <v>9037.1133178199998</v>
      </c>
      <c r="V87" s="21">
        <f>entry!V124</f>
        <v>0</v>
      </c>
      <c r="W87" s="21">
        <f>entry!W124</f>
        <v>1951.4263545900001</v>
      </c>
      <c r="X87" s="21">
        <f>entry!X124</f>
        <v>108905.91663411001</v>
      </c>
      <c r="Y87" s="21">
        <f>entry!Y124</f>
        <v>0</v>
      </c>
      <c r="Z87" s="21">
        <f>entry!Z124</f>
        <v>95075.634582450002</v>
      </c>
      <c r="AA87" s="21">
        <f>entry!AA124</f>
        <v>19.8694296</v>
      </c>
      <c r="AB87" s="21">
        <f>entry!AB124</f>
        <v>249032.75078798999</v>
      </c>
      <c r="AD87"/>
    </row>
    <row r="88" spans="1:33" x14ac:dyDescent="0.2">
      <c r="A88" s="61" t="str">
        <f>entry!A138</f>
        <v>427</v>
      </c>
      <c r="B88">
        <f>entry!B138</f>
        <v>428</v>
      </c>
      <c r="C88" t="str">
        <f>entry!C138</f>
        <v>ICIK1</v>
      </c>
      <c r="D88" t="str">
        <f>entry!D138</f>
        <v>ICI</v>
      </c>
      <c r="E88" s="1" t="str">
        <f>entry!E138</f>
        <v>CITY-UNIVERSITY PROJ 1 URA AMD 10-A&amp;M  DEVELOPMENT</v>
      </c>
      <c r="F88" t="str">
        <f>entry!F138</f>
        <v>Iowa City</v>
      </c>
      <c r="G88" t="str">
        <f>entry!G138</f>
        <v>Iowa City</v>
      </c>
      <c r="H88" s="21">
        <f>entry!H138</f>
        <v>3610823</v>
      </c>
      <c r="I88">
        <f>entry!I138</f>
        <v>4.0433599999999998</v>
      </c>
      <c r="J88">
        <f>entry!J138</f>
        <v>6.862E-2</v>
      </c>
      <c r="K88">
        <f>entry!K138</f>
        <v>1.09158</v>
      </c>
      <c r="L88">
        <f>entry!L138</f>
        <v>0</v>
      </c>
      <c r="M88">
        <f>entry!M138</f>
        <v>0.23571</v>
      </c>
      <c r="N88">
        <f>entry!N138</f>
        <v>13.154590000000001</v>
      </c>
      <c r="O88">
        <f>entry!O138</f>
        <v>0</v>
      </c>
      <c r="P88">
        <f>entry!P138</f>
        <v>11.48405</v>
      </c>
      <c r="Q88">
        <f>entry!Q138</f>
        <v>2.3999999999999998E-3</v>
      </c>
      <c r="R88">
        <f>entry!R138</f>
        <v>30.080310000000001</v>
      </c>
      <c r="S88" s="21">
        <f>entry!S138</f>
        <v>14599.857285279999</v>
      </c>
      <c r="T88" s="21">
        <f>entry!T138</f>
        <v>247.77467425999998</v>
      </c>
      <c r="U88" s="21">
        <f>entry!U138</f>
        <v>3941.5021703399998</v>
      </c>
      <c r="V88" s="21">
        <f>entry!V138</f>
        <v>0</v>
      </c>
      <c r="W88" s="21">
        <f>entry!W138</f>
        <v>851.10708933000001</v>
      </c>
      <c r="X88" s="21">
        <f>entry!X138</f>
        <v>47498.896127569998</v>
      </c>
      <c r="Y88" s="21">
        <f>entry!Y138</f>
        <v>0</v>
      </c>
      <c r="Z88" s="21">
        <f>entry!Z138</f>
        <v>41466.871873149998</v>
      </c>
      <c r="AA88" s="21">
        <f>entry!AA138</f>
        <v>8.6659751999999983</v>
      </c>
      <c r="AB88" s="21">
        <f>entry!AB138</f>
        <v>108614.67519512998</v>
      </c>
      <c r="AD88"/>
    </row>
    <row r="89" spans="1:33" x14ac:dyDescent="0.2">
      <c r="A89" s="61" t="str">
        <f>entry!A139</f>
        <v>429</v>
      </c>
      <c r="B89">
        <f>entry!B139</f>
        <v>430</v>
      </c>
      <c r="C89" t="str">
        <f>entry!C139</f>
        <v>ICIK2</v>
      </c>
      <c r="D89" t="str">
        <f>entry!D139</f>
        <v>ICI07</v>
      </c>
      <c r="E89" s="1" t="str">
        <f>entry!E139</f>
        <v>IOWA CITY- DOWNTOWN SSMID- CITY UNIV TIF- IOWA CITY HOTEL ASSOCIATES</v>
      </c>
      <c r="F89" t="str">
        <f>entry!F139</f>
        <v>Iowa City</v>
      </c>
      <c r="G89" t="str">
        <f>entry!G139</f>
        <v>Iowa City</v>
      </c>
      <c r="H89" s="21">
        <f>entry!H139</f>
        <v>13693449</v>
      </c>
      <c r="I89">
        <f>entry!I139</f>
        <v>4.0433599999999998</v>
      </c>
      <c r="J89">
        <f>entry!J139</f>
        <v>6.862E-2</v>
      </c>
      <c r="K89">
        <f>entry!K139</f>
        <v>1.09158</v>
      </c>
      <c r="L89">
        <f>entry!L139</f>
        <v>0</v>
      </c>
      <c r="M89">
        <f>entry!M139</f>
        <v>0.23571</v>
      </c>
      <c r="N89">
        <f>entry!N139</f>
        <v>15.154590000000001</v>
      </c>
      <c r="O89">
        <f>entry!O139</f>
        <v>0</v>
      </c>
      <c r="P89">
        <f>entry!P139</f>
        <v>11.48405</v>
      </c>
      <c r="Q89">
        <f>entry!Q139</f>
        <v>2.3999999999999998E-3</v>
      </c>
      <c r="R89">
        <f>entry!R139</f>
        <v>32.080310000000004</v>
      </c>
      <c r="S89" s="21">
        <f>entry!S139</f>
        <v>55367.543948639999</v>
      </c>
      <c r="T89" s="21">
        <f>entry!T139</f>
        <v>939.64447038000003</v>
      </c>
      <c r="U89" s="21">
        <f>entry!U139</f>
        <v>14947.49505942</v>
      </c>
      <c r="V89" s="21">
        <f>entry!V139</f>
        <v>0</v>
      </c>
      <c r="W89" s="21">
        <f>entry!W139</f>
        <v>3227.6828637900003</v>
      </c>
      <c r="X89" s="21">
        <f>entry!X139</f>
        <v>207518.60528091001</v>
      </c>
      <c r="Y89" s="21">
        <f>entry!Y139</f>
        <v>0</v>
      </c>
      <c r="Z89" s="21">
        <f>entry!Z139</f>
        <v>157256.25298845</v>
      </c>
      <c r="AA89" s="21">
        <f>entry!AA139</f>
        <v>32.864277600000001</v>
      </c>
      <c r="AB89" s="21">
        <f>entry!AB139</f>
        <v>439290.08888919005</v>
      </c>
      <c r="AD89"/>
    </row>
    <row r="90" spans="1:33" x14ac:dyDescent="0.2">
      <c r="A90" s="61" t="str">
        <f>entry!A140</f>
        <v>431</v>
      </c>
      <c r="B90">
        <f>entry!B140</f>
        <v>432</v>
      </c>
      <c r="C90" t="str">
        <f>entry!C140</f>
        <v>ICIK3</v>
      </c>
      <c r="D90" t="str">
        <f>entry!D140</f>
        <v>ICI07</v>
      </c>
      <c r="E90" s="1" t="str">
        <f>entry!E140</f>
        <v>IOWA CITY-CITY UNIV PROJ TIF 2017 AMD-SSMID-AUGUSTA PLACE</v>
      </c>
      <c r="F90" t="str">
        <f>entry!F140</f>
        <v>Iowa City</v>
      </c>
      <c r="G90" t="str">
        <f>entry!G140</f>
        <v>Iowa City</v>
      </c>
      <c r="H90" s="21">
        <f>entry!H140</f>
        <v>237900</v>
      </c>
      <c r="I90">
        <f>entry!I140</f>
        <v>4.0433599999999998</v>
      </c>
      <c r="J90">
        <f>entry!J140</f>
        <v>6.862E-2</v>
      </c>
      <c r="K90">
        <f>entry!K140</f>
        <v>1.09158</v>
      </c>
      <c r="L90">
        <f>entry!L140</f>
        <v>0</v>
      </c>
      <c r="M90">
        <f>entry!M140</f>
        <v>0.23571</v>
      </c>
      <c r="N90">
        <f>entry!N140</f>
        <v>15.154590000000001</v>
      </c>
      <c r="O90">
        <f>entry!O140</f>
        <v>0</v>
      </c>
      <c r="P90">
        <f>entry!P140</f>
        <v>11.48405</v>
      </c>
      <c r="Q90">
        <f>entry!Q140</f>
        <v>2.3999999999999998E-3</v>
      </c>
      <c r="R90">
        <f>entry!R140</f>
        <v>32.080310000000004</v>
      </c>
      <c r="S90" s="21">
        <f>entry!S140</f>
        <v>961.915344</v>
      </c>
      <c r="T90" s="21">
        <f>entry!T140</f>
        <v>16.324698000000001</v>
      </c>
      <c r="U90" s="21">
        <f>entry!U140</f>
        <v>259.68688200000003</v>
      </c>
      <c r="V90" s="21">
        <f>entry!V140</f>
        <v>0</v>
      </c>
      <c r="W90" s="21">
        <f>entry!W140</f>
        <v>56.075409000000001</v>
      </c>
      <c r="X90" s="21">
        <f>entry!X140</f>
        <v>3605.276961</v>
      </c>
      <c r="Y90" s="21">
        <f>entry!Y140</f>
        <v>0</v>
      </c>
      <c r="Z90" s="21">
        <f>entry!Z140</f>
        <v>2732.0554950000001</v>
      </c>
      <c r="AA90" s="21">
        <f>entry!AA140</f>
        <v>0.57095999999999991</v>
      </c>
      <c r="AB90" s="21">
        <f>entry!AB140</f>
        <v>7631.9057490000005</v>
      </c>
      <c r="AD90"/>
    </row>
    <row r="91" spans="1:33" x14ac:dyDescent="0.2">
      <c r="A91" s="61" t="str">
        <f>entry!A141</f>
        <v>433</v>
      </c>
      <c r="B91">
        <f>entry!B141</f>
        <v>434</v>
      </c>
      <c r="C91" t="str">
        <f>entry!C141</f>
        <v>ICIK4</v>
      </c>
      <c r="D91" t="str">
        <f>entry!D141</f>
        <v>ICI07</v>
      </c>
      <c r="E91" s="1" t="str">
        <f>entry!E141</f>
        <v>IOWA CITY- DOWNTOWN SSMID- CITY UNIV TIF-HIERONYMOUS SQUARE</v>
      </c>
      <c r="F91" t="str">
        <f>entry!F141</f>
        <v>Iowa City</v>
      </c>
      <c r="G91" t="str">
        <f>entry!G141</f>
        <v>Iowa City</v>
      </c>
      <c r="H91" s="21">
        <f>entry!H141</f>
        <v>9753943</v>
      </c>
      <c r="I91">
        <f>entry!I141</f>
        <v>4.0433599999999998</v>
      </c>
      <c r="J91">
        <f>entry!J141</f>
        <v>6.862E-2</v>
      </c>
      <c r="K91">
        <f>entry!K141</f>
        <v>1.09158</v>
      </c>
      <c r="L91">
        <f>entry!L141</f>
        <v>0</v>
      </c>
      <c r="M91">
        <f>entry!M141</f>
        <v>0.23571</v>
      </c>
      <c r="N91">
        <f>entry!N141</f>
        <v>15.154590000000001</v>
      </c>
      <c r="O91">
        <f>entry!O141</f>
        <v>0</v>
      </c>
      <c r="P91">
        <f>entry!P141</f>
        <v>11.48405</v>
      </c>
      <c r="Q91">
        <f>entry!Q141</f>
        <v>2.3999999999999998E-3</v>
      </c>
      <c r="R91">
        <f>entry!R141</f>
        <v>32.080310000000004</v>
      </c>
      <c r="S91" s="21">
        <f>entry!S141</f>
        <v>39438.702968479993</v>
      </c>
      <c r="T91" s="21">
        <f>entry!T141</f>
        <v>669.31556865999994</v>
      </c>
      <c r="U91" s="21">
        <f>entry!U141</f>
        <v>10647.209099939999</v>
      </c>
      <c r="V91" s="21">
        <f>entry!V141</f>
        <v>0</v>
      </c>
      <c r="W91" s="21">
        <f>entry!W141</f>
        <v>2299.10190453</v>
      </c>
      <c r="X91" s="21">
        <f>entry!X141</f>
        <v>147817.00704837</v>
      </c>
      <c r="Y91" s="21">
        <f>entry!Y141</f>
        <v>0</v>
      </c>
      <c r="Z91" s="21">
        <f>entry!Z141</f>
        <v>112014.76910914999</v>
      </c>
      <c r="AA91" s="21">
        <f>entry!AA141</f>
        <v>23.409463199999998</v>
      </c>
      <c r="AB91" s="21">
        <f>entry!AB141</f>
        <v>312909.51516233</v>
      </c>
      <c r="AD91"/>
    </row>
    <row r="92" spans="1:33" x14ac:dyDescent="0.2">
      <c r="A92" s="61">
        <f>entry!A143</f>
        <v>437</v>
      </c>
      <c r="B92" s="61">
        <f>entry!B143</f>
        <v>438</v>
      </c>
      <c r="C92" s="4" t="str">
        <f>entry!C143</f>
        <v>ICIK5</v>
      </c>
      <c r="D92" s="61" t="str">
        <f>entry!D143</f>
        <v>ICI</v>
      </c>
      <c r="E92" s="1" t="str">
        <f>entry!E143</f>
        <v>IOWA CITY-UNIV TIF 2017 AMEND RES-AUGUSTA PL</v>
      </c>
      <c r="F92" t="str">
        <f>entry!F143</f>
        <v>Iowa City</v>
      </c>
      <c r="G92" t="str">
        <f>entry!G143</f>
        <v>Iowa City</v>
      </c>
      <c r="H92" s="21">
        <f>entry!H143</f>
        <v>13574482</v>
      </c>
      <c r="J92"/>
      <c r="N92"/>
      <c r="Q92"/>
      <c r="R92" s="61">
        <f>entry!R143</f>
        <v>30.080310000000001</v>
      </c>
      <c r="S92" s="21">
        <f>entry!S143</f>
        <v>54886.517539519999</v>
      </c>
      <c r="T92" s="21">
        <f>entry!T143</f>
        <v>931.48095483999998</v>
      </c>
      <c r="U92" s="21">
        <f>entry!U143</f>
        <v>14817.63306156</v>
      </c>
      <c r="V92" s="21">
        <f>entry!V143</f>
        <v>0</v>
      </c>
      <c r="W92" s="21">
        <f>entry!W143</f>
        <v>3199.6411522200001</v>
      </c>
      <c r="X92" s="21">
        <f>entry!X143</f>
        <v>178566.74517238</v>
      </c>
      <c r="Y92" s="21">
        <f>entry!Y143</f>
        <v>0</v>
      </c>
      <c r="Z92" s="21">
        <f>entry!Z143</f>
        <v>155890.0300121</v>
      </c>
      <c r="AA92" s="21">
        <f>entry!AA143</f>
        <v>32.578756799999994</v>
      </c>
      <c r="AB92" s="21">
        <f>entry!AB143</f>
        <v>408324.62664942001</v>
      </c>
      <c r="AD92"/>
    </row>
    <row r="93" spans="1:33" x14ac:dyDescent="0.2">
      <c r="A93" s="61" t="str">
        <f>entry!A148</f>
        <v>0448</v>
      </c>
      <c r="B93" s="61">
        <f>entry!B148</f>
        <v>449</v>
      </c>
      <c r="C93" s="4" t="str">
        <f>entry!C148</f>
        <v>ICIK6</v>
      </c>
      <c r="D93" s="61" t="str">
        <f>entry!D148</f>
        <v>ICI</v>
      </c>
      <c r="E93" s="1" t="str">
        <f>entry!E148</f>
        <v>IOWA CITY/IC SCH/CITY UNIV UR TIF HIERONYMOUS SQUARE- RESIDENTIAL</v>
      </c>
      <c r="F93" t="str">
        <f>entry!F148</f>
        <v>Iowa City</v>
      </c>
      <c r="G93" t="str">
        <f>entry!G148</f>
        <v>Iowa City</v>
      </c>
      <c r="H93" s="21">
        <f>entry!H148</f>
        <v>7803916</v>
      </c>
      <c r="J93"/>
      <c r="N93"/>
      <c r="Q93"/>
      <c r="R93" s="61">
        <f>entry!R148</f>
        <v>30.080310000000001</v>
      </c>
      <c r="S93" s="21">
        <f>entry!S148</f>
        <v>31554.041797760001</v>
      </c>
      <c r="T93" s="21">
        <f>entry!T148</f>
        <v>535.50471591999997</v>
      </c>
      <c r="U93" s="21">
        <f>entry!U148</f>
        <v>8518.5986272800001</v>
      </c>
      <c r="V93" s="21">
        <f>entry!V148</f>
        <v>0</v>
      </c>
      <c r="W93" s="21">
        <f>entry!W148</f>
        <v>1839.46104036</v>
      </c>
      <c r="X93" s="21">
        <f>entry!X148</f>
        <v>102657.31537444</v>
      </c>
      <c r="Y93" s="21">
        <f>entry!Y148</f>
        <v>0</v>
      </c>
      <c r="Z93" s="21">
        <f>entry!Z148</f>
        <v>89620.561539799994</v>
      </c>
      <c r="AA93" s="21">
        <f>entry!AA148</f>
        <v>18.729398399999997</v>
      </c>
      <c r="AB93" s="21">
        <f>entry!AB148</f>
        <v>234744.21249395999</v>
      </c>
      <c r="AD93"/>
    </row>
    <row r="94" spans="1:33" x14ac:dyDescent="0.2">
      <c r="A94" s="61" t="str">
        <f>entry!A149</f>
        <v>0450</v>
      </c>
      <c r="B94" s="61">
        <f>entry!B149</f>
        <v>451</v>
      </c>
      <c r="C94" s="4" t="str">
        <f>entry!C149</f>
        <v>ICIL</v>
      </c>
      <c r="D94" s="61" t="str">
        <f>entry!D149</f>
        <v>ICI</v>
      </c>
      <c r="E94" s="1" t="str">
        <f>entry!E149</f>
        <v xml:space="preserve">IOWA CITY/IC SCH/FOSTER ROAD UR TIF </v>
      </c>
      <c r="F94" t="str">
        <f>entry!F149</f>
        <v>Iowa City</v>
      </c>
      <c r="G94" t="str">
        <f>entry!G149</f>
        <v>Iowa City</v>
      </c>
      <c r="H94" s="21">
        <f>entry!H149</f>
        <v>9202797</v>
      </c>
      <c r="J94"/>
      <c r="N94"/>
      <c r="Q94"/>
      <c r="R94" s="61">
        <f>entry!R149</f>
        <v>30.080310000000001</v>
      </c>
      <c r="S94" s="21">
        <f>entry!S149</f>
        <v>37210.221277919998</v>
      </c>
      <c r="T94" s="21">
        <f>entry!T149</f>
        <v>631.49593014000004</v>
      </c>
      <c r="U94" s="21">
        <f>entry!U149</f>
        <v>10045.58914926</v>
      </c>
      <c r="V94" s="21">
        <f>entry!V149</f>
        <v>0</v>
      </c>
      <c r="W94" s="21">
        <f>entry!W149</f>
        <v>2169.1912808700004</v>
      </c>
      <c r="X94" s="21">
        <f>entry!X149</f>
        <v>121059.02138823002</v>
      </c>
      <c r="Y94" s="21">
        <f>entry!Y149</f>
        <v>0</v>
      </c>
      <c r="Z94" s="21">
        <f>entry!Z149</f>
        <v>105685.38088785</v>
      </c>
      <c r="AA94" s="21">
        <f>entry!AA149</f>
        <v>22.086712800000001</v>
      </c>
      <c r="AB94" s="21">
        <f>entry!AB149</f>
        <v>276822.98662707006</v>
      </c>
      <c r="AD94"/>
    </row>
    <row r="95" spans="1:33" x14ac:dyDescent="0.2">
      <c r="C95"/>
      <c r="H95" s="20">
        <f>SUM(H62:H94)</f>
        <v>134159857</v>
      </c>
      <c r="J95"/>
      <c r="M95" s="5"/>
      <c r="O95" s="5"/>
      <c r="P95" s="5"/>
      <c r="S95" s="20">
        <f t="shared" ref="S95:AB95" si="1">SUM(S62:S94)</f>
        <v>542456.57263743994</v>
      </c>
      <c r="T95" s="20">
        <f t="shared" si="1"/>
        <v>9205.7095124799998</v>
      </c>
      <c r="U95" s="20">
        <f t="shared" si="1"/>
        <v>146445.81010832</v>
      </c>
      <c r="V95" s="20">
        <f t="shared" si="1"/>
        <v>0</v>
      </c>
      <c r="W95" s="20">
        <f t="shared" si="1"/>
        <v>31622.652421840001</v>
      </c>
      <c r="X95" s="20">
        <f t="shared" si="1"/>
        <v>1841809.4406093599</v>
      </c>
      <c r="Y95" s="20">
        <f t="shared" si="1"/>
        <v>0</v>
      </c>
      <c r="Z95" s="20">
        <f t="shared" si="1"/>
        <v>1540698.6252811998</v>
      </c>
      <c r="AA95" s="20">
        <f t="shared" si="1"/>
        <v>321.97176959999996</v>
      </c>
      <c r="AB95" s="20">
        <f t="shared" si="1"/>
        <v>4112561.7823402407</v>
      </c>
      <c r="AD95"/>
    </row>
    <row r="96" spans="1:33" x14ac:dyDescent="0.2">
      <c r="C96"/>
      <c r="H96" s="31"/>
      <c r="J96"/>
      <c r="M96" s="5"/>
      <c r="O96" s="5"/>
      <c r="P96" s="5"/>
      <c r="S96" s="31"/>
      <c r="T96" s="31"/>
      <c r="U96" s="31"/>
      <c r="V96" s="31"/>
      <c r="W96" s="31"/>
      <c r="X96" s="31"/>
      <c r="Y96" s="31"/>
      <c r="Z96" s="31"/>
      <c r="AA96" s="31"/>
      <c r="AB96" s="31"/>
      <c r="AD96"/>
    </row>
    <row r="97" spans="1:30" x14ac:dyDescent="0.2">
      <c r="C97"/>
      <c r="H97" s="31"/>
      <c r="J97"/>
      <c r="M97" s="5"/>
      <c r="O97" s="5"/>
      <c r="P97" s="5"/>
      <c r="S97" s="31"/>
      <c r="T97" s="31"/>
      <c r="U97" s="31"/>
      <c r="V97" s="31"/>
      <c r="W97" s="31"/>
      <c r="X97" s="31"/>
      <c r="Y97" s="31"/>
      <c r="Z97" s="31"/>
      <c r="AA97" s="31"/>
      <c r="AB97" s="31"/>
      <c r="AD97"/>
    </row>
    <row r="98" spans="1:30" x14ac:dyDescent="0.2">
      <c r="C98"/>
      <c r="H98" s="31"/>
      <c r="J98"/>
      <c r="M98" s="5"/>
      <c r="O98" s="5"/>
      <c r="P98" s="5"/>
      <c r="S98" s="31"/>
      <c r="T98" s="31"/>
      <c r="U98" s="31"/>
      <c r="V98" s="31"/>
      <c r="W98" s="31"/>
      <c r="X98" s="31"/>
      <c r="Y98" s="31"/>
      <c r="Z98" s="31"/>
      <c r="AA98" s="31"/>
      <c r="AB98" s="31"/>
      <c r="AD98"/>
    </row>
    <row r="99" spans="1:30" x14ac:dyDescent="0.2">
      <c r="C99"/>
      <c r="H99" s="21"/>
      <c r="J99"/>
      <c r="M99" s="5"/>
      <c r="O99" s="5"/>
      <c r="P99" s="5"/>
      <c r="S99" s="21"/>
      <c r="T99" s="21"/>
      <c r="U99" s="21"/>
      <c r="V99" s="21"/>
      <c r="W99" s="21"/>
      <c r="X99" s="21"/>
      <c r="Y99" s="21"/>
      <c r="Z99" s="21"/>
      <c r="AA99" s="21"/>
      <c r="AB99" s="21"/>
      <c r="AD99"/>
    </row>
    <row r="100" spans="1:30" x14ac:dyDescent="0.2">
      <c r="C100"/>
      <c r="H100" s="21"/>
      <c r="J100"/>
      <c r="M100" s="5"/>
      <c r="O100" s="5"/>
      <c r="P100" s="5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D100"/>
    </row>
    <row r="101" spans="1:30" ht="15.75" x14ac:dyDescent="0.25">
      <c r="A101" s="49" t="s">
        <v>19</v>
      </c>
      <c r="C101"/>
      <c r="H101" s="21"/>
      <c r="J101"/>
      <c r="M101" s="5"/>
      <c r="O101" s="5"/>
      <c r="P101" s="5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D101"/>
    </row>
    <row r="102" spans="1:30" x14ac:dyDescent="0.2">
      <c r="A102">
        <f>entry!A13</f>
        <v>111</v>
      </c>
      <c r="B102">
        <f>entry!B13</f>
        <v>112</v>
      </c>
      <c r="C102" t="str">
        <f>entry!C13</f>
        <v>LTLA1</v>
      </c>
      <c r="D102" t="str">
        <f>entry!D13</f>
        <v>LTL01</v>
      </c>
      <c r="E102" s="1" t="str">
        <f>entry!E13</f>
        <v>Lone Tree Ag Urban Renewal</v>
      </c>
      <c r="F102" t="str">
        <f>entry!F13</f>
        <v>Lone Tree</v>
      </c>
      <c r="G102" t="str">
        <f>entry!G13</f>
        <v>Lone Tree</v>
      </c>
      <c r="H102" s="21">
        <f>entry!H13</f>
        <v>6226</v>
      </c>
      <c r="I102">
        <f>entry!I13</f>
        <v>4.0433599999999998</v>
      </c>
      <c r="J102">
        <f>entry!J13</f>
        <v>6.862E-2</v>
      </c>
      <c r="K102">
        <f>entry!K13</f>
        <v>1.09158</v>
      </c>
      <c r="L102">
        <f>entry!L13</f>
        <v>0.27378999999999998</v>
      </c>
      <c r="M102" s="5"/>
      <c r="N102" s="5">
        <f>entry!N13</f>
        <v>0</v>
      </c>
      <c r="O102" s="5">
        <f>entry!O13</f>
        <v>0</v>
      </c>
      <c r="P102" s="5">
        <f>entry!P13</f>
        <v>9.83568</v>
      </c>
      <c r="Q102" s="5">
        <f>entry!Q13</f>
        <v>2.3999999999999998E-3</v>
      </c>
      <c r="R102" s="5">
        <f>entry!R13</f>
        <v>15.315429999999999</v>
      </c>
      <c r="S102" s="21">
        <f>entry!S13</f>
        <v>25.173959359999998</v>
      </c>
      <c r="T102" s="21">
        <f>entry!T13</f>
        <v>0.42722811999999999</v>
      </c>
      <c r="U102" s="21">
        <f>entry!U13</f>
        <v>6.7961770799999996</v>
      </c>
      <c r="V102" s="21">
        <f>entry!V13</f>
        <v>1.70461654</v>
      </c>
      <c r="W102" s="21">
        <f>entry!W13</f>
        <v>0</v>
      </c>
      <c r="X102" s="21">
        <f>entry!X13</f>
        <v>0</v>
      </c>
      <c r="Y102" s="21">
        <f>entry!Y13</f>
        <v>0</v>
      </c>
      <c r="Z102" s="21">
        <f>entry!Z13</f>
        <v>61.236943680000003</v>
      </c>
      <c r="AA102" s="21">
        <f>entry!AA13</f>
        <v>1.4942399999999998E-2</v>
      </c>
      <c r="AB102" s="21">
        <f>entry!AB13</f>
        <v>95.353867180000009</v>
      </c>
      <c r="AD102"/>
    </row>
    <row r="103" spans="1:30" x14ac:dyDescent="0.2">
      <c r="A103">
        <f>entry!A14</f>
        <v>113</v>
      </c>
      <c r="B103">
        <f>entry!B14</f>
        <v>114</v>
      </c>
      <c r="C103" t="str">
        <f>entry!C14</f>
        <v>LTLA</v>
      </c>
      <c r="D103" t="str">
        <f>entry!D14</f>
        <v>LTL</v>
      </c>
      <c r="E103" s="1" t="str">
        <f>entry!E14</f>
        <v>Lone Tree Urban Renewal</v>
      </c>
      <c r="F103" t="str">
        <f>entry!F14</f>
        <v>Lone Tree</v>
      </c>
      <c r="G103" t="str">
        <f>entry!G14</f>
        <v>Lone Tree</v>
      </c>
      <c r="H103" s="21">
        <f>entry!H14</f>
        <v>1766616</v>
      </c>
      <c r="I103">
        <f>entry!I14</f>
        <v>4.0433599999999998</v>
      </c>
      <c r="J103">
        <f>entry!J14</f>
        <v>6.862E-2</v>
      </c>
      <c r="K103">
        <f>entry!K14</f>
        <v>1.09158</v>
      </c>
      <c r="L103">
        <f>entry!L14</f>
        <v>0.27378999999999998</v>
      </c>
      <c r="M103" s="5"/>
      <c r="N103" s="5">
        <f>entry!N14</f>
        <v>8.2493999999999996</v>
      </c>
      <c r="O103" s="5">
        <f>entry!O14</f>
        <v>0</v>
      </c>
      <c r="P103" s="5">
        <f>entry!P14</f>
        <v>9.83568</v>
      </c>
      <c r="Q103" s="5">
        <f>entry!Q14</f>
        <v>2.3999999999999998E-3</v>
      </c>
      <c r="R103" s="5">
        <f>entry!R14</f>
        <v>23.564830000000001</v>
      </c>
      <c r="S103" s="21">
        <f>entry!S14</f>
        <v>7143.0644697600001</v>
      </c>
      <c r="T103" s="21">
        <f>entry!T14</f>
        <v>121.22518992000001</v>
      </c>
      <c r="U103" s="21">
        <f>entry!U14</f>
        <v>1928.40269328</v>
      </c>
      <c r="V103" s="21">
        <f>entry!V14</f>
        <v>483.68179463999996</v>
      </c>
      <c r="W103" s="21">
        <f>entry!W14</f>
        <v>0</v>
      </c>
      <c r="X103" s="21">
        <f>entry!X14</f>
        <v>14573.522030399999</v>
      </c>
      <c r="Y103" s="21">
        <f>entry!Y14</f>
        <v>0</v>
      </c>
      <c r="Z103" s="21">
        <f>entry!Z14</f>
        <v>17375.869658880001</v>
      </c>
      <c r="AA103" s="21">
        <f>entry!AA14</f>
        <v>4.2398783999999994</v>
      </c>
      <c r="AB103" s="21">
        <f>entry!AB14</f>
        <v>41630.005715280007</v>
      </c>
      <c r="AD103"/>
    </row>
    <row r="104" spans="1:30" x14ac:dyDescent="0.2">
      <c r="A104">
        <f>entry!A51</f>
        <v>216</v>
      </c>
      <c r="B104">
        <f>entry!B51</f>
        <v>217</v>
      </c>
      <c r="C104" t="str">
        <f>entry!C51</f>
        <v>LTLA2</v>
      </c>
      <c r="D104" t="str">
        <f>entry!D51</f>
        <v>LTL</v>
      </c>
      <c r="E104" s="1" t="str">
        <f>entry!E51</f>
        <v>Lone Tree Urban Renewal</v>
      </c>
      <c r="F104" t="str">
        <f>entry!F51</f>
        <v>Lone Tree</v>
      </c>
      <c r="G104" t="str">
        <f>entry!G51</f>
        <v>Lone Tree</v>
      </c>
      <c r="H104" s="21">
        <f>entry!H51</f>
        <v>806244</v>
      </c>
      <c r="I104">
        <f>entry!I51</f>
        <v>4.0433599999999998</v>
      </c>
      <c r="J104">
        <f>entry!J51</f>
        <v>6.862E-2</v>
      </c>
      <c r="K104">
        <f>entry!K51</f>
        <v>1.09158</v>
      </c>
      <c r="L104">
        <f>entry!L51</f>
        <v>0.27378999999999998</v>
      </c>
      <c r="M104" s="5"/>
      <c r="N104" s="5">
        <f>entry!N51</f>
        <v>8.2493999999999996</v>
      </c>
      <c r="O104" s="5">
        <f>entry!O51</f>
        <v>0</v>
      </c>
      <c r="P104" s="5">
        <f>entry!P51</f>
        <v>9.83568</v>
      </c>
      <c r="Q104" s="5">
        <f>entry!Q51</f>
        <v>2.3999999999999998E-3</v>
      </c>
      <c r="R104" s="5">
        <f>entry!R51</f>
        <v>23.564830000000001</v>
      </c>
      <c r="S104" s="21">
        <f>entry!S51</f>
        <v>3259.93473984</v>
      </c>
      <c r="T104" s="21">
        <f>entry!T51</f>
        <v>55.324463280000003</v>
      </c>
      <c r="U104" s="21">
        <f>entry!U51</f>
        <v>880.07982551999999</v>
      </c>
      <c r="V104" s="21">
        <f>entry!V51</f>
        <v>220.74154475999998</v>
      </c>
      <c r="W104" s="21">
        <f>entry!W51</f>
        <v>0</v>
      </c>
      <c r="X104" s="21">
        <f>entry!X51</f>
        <v>6651.0292535999997</v>
      </c>
      <c r="Y104" s="21">
        <f>entry!Y51</f>
        <v>0</v>
      </c>
      <c r="Z104" s="21">
        <f>entry!Z51</f>
        <v>7929.9579859200003</v>
      </c>
      <c r="AA104" s="21">
        <f>entry!AA51</f>
        <v>1.9349855999999999</v>
      </c>
      <c r="AB104" s="21">
        <f>entry!AB51</f>
        <v>18999.002798520003</v>
      </c>
      <c r="AD104"/>
    </row>
    <row r="105" spans="1:30" x14ac:dyDescent="0.2">
      <c r="A105">
        <f>entry!A52</f>
        <v>218</v>
      </c>
      <c r="B105">
        <f>entry!B52</f>
        <v>219</v>
      </c>
      <c r="C105" t="str">
        <f>entry!C52</f>
        <v>LTLA3</v>
      </c>
      <c r="D105" t="str">
        <f>entry!D52</f>
        <v>LTL01</v>
      </c>
      <c r="E105" s="1" t="str">
        <f>entry!E52</f>
        <v>Lone Tree Urban Renewal</v>
      </c>
      <c r="F105" t="str">
        <f>entry!F52</f>
        <v>Lone Tree</v>
      </c>
      <c r="G105" t="str">
        <f>entry!G52</f>
        <v>Lone Tree</v>
      </c>
      <c r="H105" s="21">
        <f>entry!H52</f>
        <v>3815</v>
      </c>
      <c r="I105">
        <f>entry!I52</f>
        <v>4.0433599999999998</v>
      </c>
      <c r="J105">
        <f>entry!J52</f>
        <v>6.862E-2</v>
      </c>
      <c r="K105">
        <f>entry!K52</f>
        <v>1.09158</v>
      </c>
      <c r="L105">
        <f>entry!L52</f>
        <v>0.27378999999999998</v>
      </c>
      <c r="M105" s="5"/>
      <c r="N105" s="5">
        <f>entry!N52</f>
        <v>0</v>
      </c>
      <c r="O105" s="5">
        <f>entry!O52</f>
        <v>0</v>
      </c>
      <c r="P105" s="5">
        <f>entry!P52</f>
        <v>9.83568</v>
      </c>
      <c r="Q105" s="5">
        <f>entry!Q52</f>
        <v>2.3999999999999998E-3</v>
      </c>
      <c r="R105" s="5">
        <f>entry!R52</f>
        <v>15.315429999999999</v>
      </c>
      <c r="S105" s="21">
        <f>entry!S52</f>
        <v>15.4254184</v>
      </c>
      <c r="T105" s="21">
        <f>entry!T52</f>
        <v>0.2617853</v>
      </c>
      <c r="U105" s="21">
        <f>entry!U52</f>
        <v>4.1643777000000002</v>
      </c>
      <c r="V105" s="21">
        <f>entry!V52</f>
        <v>1.0445088499999999</v>
      </c>
      <c r="W105" s="21">
        <f>entry!W52</f>
        <v>0</v>
      </c>
      <c r="X105" s="21">
        <f>entry!X52</f>
        <v>0</v>
      </c>
      <c r="Y105" s="21">
        <f>entry!Y52</f>
        <v>0</v>
      </c>
      <c r="Z105" s="21">
        <f>entry!Z52</f>
        <v>37.523119199999996</v>
      </c>
      <c r="AA105" s="21">
        <f>entry!AA52</f>
        <v>9.1559999999999992E-3</v>
      </c>
      <c r="AB105" s="21">
        <f>entry!AB52</f>
        <v>58.428365449999994</v>
      </c>
      <c r="AD105"/>
    </row>
    <row r="106" spans="1:30" x14ac:dyDescent="0.2">
      <c r="C106"/>
      <c r="H106" s="20">
        <f>SUM(H102:H105)</f>
        <v>2582901</v>
      </c>
      <c r="J106"/>
      <c r="M106" s="5"/>
      <c r="O106" s="5"/>
      <c r="P106" s="5"/>
      <c r="S106" s="20">
        <f t="shared" ref="S106:AB106" si="2">SUM(S102:S105)</f>
        <v>10443.59858736</v>
      </c>
      <c r="T106" s="20">
        <f t="shared" si="2"/>
        <v>177.23866662000003</v>
      </c>
      <c r="U106" s="20">
        <f t="shared" si="2"/>
        <v>2819.4430735799997</v>
      </c>
      <c r="V106" s="20">
        <f t="shared" si="2"/>
        <v>707.17246479000005</v>
      </c>
      <c r="W106" s="20">
        <f t="shared" si="2"/>
        <v>0</v>
      </c>
      <c r="X106" s="20">
        <f t="shared" si="2"/>
        <v>21224.551284000001</v>
      </c>
      <c r="Y106" s="20">
        <f t="shared" si="2"/>
        <v>0</v>
      </c>
      <c r="Z106" s="20">
        <f t="shared" si="2"/>
        <v>25404.587707680002</v>
      </c>
      <c r="AA106" s="20">
        <f t="shared" si="2"/>
        <v>6.1989623999999992</v>
      </c>
      <c r="AB106" s="20">
        <f t="shared" si="2"/>
        <v>60782.790746430008</v>
      </c>
      <c r="AD106"/>
    </row>
    <row r="107" spans="1:30" x14ac:dyDescent="0.2">
      <c r="C107"/>
      <c r="H107" s="21"/>
      <c r="J107"/>
      <c r="M107" s="5"/>
      <c r="O107" s="5"/>
      <c r="P107" s="5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D107"/>
    </row>
    <row r="108" spans="1:30" x14ac:dyDescent="0.2">
      <c r="C108"/>
      <c r="H108" s="21"/>
      <c r="J108"/>
      <c r="M108" s="5"/>
      <c r="O108" s="5"/>
      <c r="P108" s="5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D108"/>
    </row>
    <row r="109" spans="1:30" x14ac:dyDescent="0.2">
      <c r="C109"/>
      <c r="H109" s="21"/>
      <c r="J109"/>
      <c r="M109" s="5"/>
      <c r="O109" s="5"/>
      <c r="P109" s="5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D109"/>
    </row>
    <row r="110" spans="1:30" x14ac:dyDescent="0.2">
      <c r="C110"/>
      <c r="H110" s="21"/>
      <c r="J110"/>
      <c r="M110" s="5"/>
      <c r="O110" s="5"/>
      <c r="P110" s="5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D110"/>
    </row>
    <row r="111" spans="1:30" x14ac:dyDescent="0.2">
      <c r="C111"/>
      <c r="H111" s="21"/>
      <c r="J111"/>
      <c r="M111" s="5"/>
      <c r="O111" s="5"/>
      <c r="P111" s="5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D111"/>
    </row>
    <row r="112" spans="1:30" ht="15.75" x14ac:dyDescent="0.25">
      <c r="A112" s="49" t="s">
        <v>17</v>
      </c>
      <c r="C112"/>
      <c r="H112" s="21"/>
      <c r="J112"/>
      <c r="M112" s="5"/>
      <c r="O112" s="5"/>
      <c r="P112" s="5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D112"/>
    </row>
    <row r="113" spans="1:30" x14ac:dyDescent="0.2">
      <c r="A113">
        <f>entry!A9</f>
        <v>99</v>
      </c>
      <c r="B113">
        <f>entry!B9</f>
        <v>100</v>
      </c>
      <c r="C113" t="str">
        <f>entry!C9</f>
        <v>NLIA</v>
      </c>
      <c r="D113" t="str">
        <f>entry!D9</f>
        <v>NLI</v>
      </c>
      <c r="E113" s="1" t="str">
        <f>entry!E9</f>
        <v>North Liberty Urban Renewal</v>
      </c>
      <c r="F113" t="str">
        <f>entry!F9</f>
        <v>North Liberty</v>
      </c>
      <c r="G113" t="str">
        <f>entry!G9</f>
        <v>Iowa City</v>
      </c>
      <c r="H113" s="21">
        <f>entry!H9</f>
        <v>62888926</v>
      </c>
      <c r="I113">
        <f>entry!I9</f>
        <v>4.0433599999999998</v>
      </c>
      <c r="J113">
        <f>entry!J9</f>
        <v>6.862E-2</v>
      </c>
      <c r="K113">
        <f>entry!K9</f>
        <v>1.09158</v>
      </c>
      <c r="L113">
        <f>entry!L9</f>
        <v>0.27378999999999998</v>
      </c>
      <c r="M113" s="5"/>
      <c r="N113" s="5">
        <f>entry!N9</f>
        <v>10.10238</v>
      </c>
      <c r="O113" s="5">
        <f>entry!O9</f>
        <v>0</v>
      </c>
      <c r="P113" s="5">
        <f>entry!P9</f>
        <v>11.48405</v>
      </c>
      <c r="Q113" s="5">
        <f>entry!Q9</f>
        <v>2.3999999999999998E-3</v>
      </c>
      <c r="R113" s="5">
        <f>entry!R9</f>
        <v>27.066180000000003</v>
      </c>
      <c r="S113" s="21">
        <f>entry!S9</f>
        <v>254282.56783135998</v>
      </c>
      <c r="T113" s="21">
        <f>entry!T9</f>
        <v>4315.4381021199997</v>
      </c>
      <c r="U113" s="21">
        <f>entry!U9</f>
        <v>68648.293843079999</v>
      </c>
      <c r="V113" s="21">
        <f>entry!V9</f>
        <v>17218.359049539999</v>
      </c>
      <c r="W113" s="21">
        <f>entry!W9</f>
        <v>0</v>
      </c>
      <c r="X113" s="21">
        <f>entry!X9</f>
        <v>635327.82824387995</v>
      </c>
      <c r="Y113" s="21">
        <f>entry!Y9</f>
        <v>0</v>
      </c>
      <c r="Z113" s="21">
        <f>entry!Z9</f>
        <v>722219.57063029998</v>
      </c>
      <c r="AA113" s="21">
        <f>entry!AA9</f>
        <v>150.93342239999998</v>
      </c>
      <c r="AB113" s="21">
        <f>entry!AB9</f>
        <v>1702162.99112268</v>
      </c>
      <c r="AD113"/>
    </row>
    <row r="114" spans="1:30" x14ac:dyDescent="0.2">
      <c r="A114">
        <f>entry!A10</f>
        <v>101</v>
      </c>
      <c r="B114">
        <f>entry!B10</f>
        <v>102</v>
      </c>
      <c r="C114" t="str">
        <f>entry!C10</f>
        <v>NLIA1</v>
      </c>
      <c r="D114" t="str">
        <f>entry!D10</f>
        <v>NLI01</v>
      </c>
      <c r="E114" s="1" t="str">
        <f>entry!E10</f>
        <v>North Liberty Ag Urban Renewal</v>
      </c>
      <c r="F114" t="str">
        <f>entry!F10</f>
        <v>North Liberty</v>
      </c>
      <c r="G114" t="str">
        <f>entry!G10</f>
        <v>Iowa City</v>
      </c>
      <c r="H114" s="21">
        <f>entry!H10</f>
        <v>37361</v>
      </c>
      <c r="I114">
        <f>entry!I10</f>
        <v>4.0433599999999998</v>
      </c>
      <c r="J114">
        <f>entry!J10</f>
        <v>6.862E-2</v>
      </c>
      <c r="K114">
        <f>entry!K10</f>
        <v>1.09158</v>
      </c>
      <c r="L114">
        <f>entry!L10</f>
        <v>0.27378999999999998</v>
      </c>
      <c r="M114" s="5"/>
      <c r="N114" s="5">
        <f>entry!N10</f>
        <v>3.0037500000000001</v>
      </c>
      <c r="O114" s="5">
        <f>entry!O10</f>
        <v>0</v>
      </c>
      <c r="P114" s="5">
        <f>entry!P10</f>
        <v>11.48405</v>
      </c>
      <c r="Q114" s="5">
        <f>entry!Q10</f>
        <v>2.3999999999999998E-3</v>
      </c>
      <c r="R114" s="5">
        <f>entry!R10</f>
        <v>19.967550000000003</v>
      </c>
      <c r="S114" s="21">
        <f>entry!S10</f>
        <v>151.06397295999997</v>
      </c>
      <c r="T114" s="21">
        <f>entry!T10</f>
        <v>2.56371182</v>
      </c>
      <c r="U114" s="21">
        <f>entry!U10</f>
        <v>40.782520379999994</v>
      </c>
      <c r="V114" s="21">
        <f>entry!V10</f>
        <v>10.229068189999998</v>
      </c>
      <c r="W114" s="21">
        <f>entry!W10</f>
        <v>0</v>
      </c>
      <c r="X114" s="21">
        <f>entry!X10</f>
        <v>112.22310374999999</v>
      </c>
      <c r="Y114" s="21">
        <f>entry!Y10</f>
        <v>0</v>
      </c>
      <c r="Z114" s="21">
        <f>entry!Z10</f>
        <v>429.05559204999997</v>
      </c>
      <c r="AA114" s="21">
        <f>entry!AA10</f>
        <v>8.9666399999999979E-2</v>
      </c>
      <c r="AB114" s="21">
        <f>entry!AB10</f>
        <v>746.00763554999992</v>
      </c>
      <c r="AD114"/>
    </row>
    <row r="115" spans="1:30" x14ac:dyDescent="0.2">
      <c r="A115">
        <f>entry!A11</f>
        <v>103</v>
      </c>
      <c r="B115">
        <f>entry!B11</f>
        <v>104</v>
      </c>
      <c r="C115" t="str">
        <f>entry!C11</f>
        <v>NLCA</v>
      </c>
      <c r="D115" t="str">
        <f>entry!D11</f>
        <v>NLC</v>
      </c>
      <c r="E115" s="1" t="str">
        <f>entry!E11</f>
        <v>North Liberty Urban Renewal</v>
      </c>
      <c r="F115" t="str">
        <f>entry!F11</f>
        <v>North Liberty</v>
      </c>
      <c r="G115" t="str">
        <f>entry!G11</f>
        <v>Clear Creek</v>
      </c>
      <c r="H115" s="21">
        <f>entry!H11</f>
        <v>61345794</v>
      </c>
      <c r="I115">
        <f>entry!I11</f>
        <v>4.0433599999999998</v>
      </c>
      <c r="J115">
        <f>entry!J11</f>
        <v>6.862E-2</v>
      </c>
      <c r="K115">
        <f>entry!K11</f>
        <v>1.09158</v>
      </c>
      <c r="L115">
        <f>entry!L11</f>
        <v>0.27378999999999998</v>
      </c>
      <c r="M115" s="5"/>
      <c r="N115" s="5">
        <f>entry!N11</f>
        <v>10.10238</v>
      </c>
      <c r="O115" s="5">
        <f>entry!O11</f>
        <v>0</v>
      </c>
      <c r="P115" s="5">
        <f>entry!P11</f>
        <v>12.711349999999999</v>
      </c>
      <c r="Q115" s="5">
        <f>entry!Q11</f>
        <v>2.3999999999999998E-3</v>
      </c>
      <c r="R115" s="5">
        <f>entry!R11</f>
        <v>28.293480000000002</v>
      </c>
      <c r="S115" s="21">
        <f>entry!S11</f>
        <v>248043.12962784001</v>
      </c>
      <c r="T115" s="21">
        <f>entry!T11</f>
        <v>4209.5483842800004</v>
      </c>
      <c r="U115" s="21">
        <f>entry!U11</f>
        <v>66963.841814519998</v>
      </c>
      <c r="V115" s="21">
        <f>entry!V11</f>
        <v>16795.864939259998</v>
      </c>
      <c r="W115" s="21">
        <f>entry!W11</f>
        <v>0</v>
      </c>
      <c r="X115" s="21">
        <f>entry!X11</f>
        <v>619738.52238972008</v>
      </c>
      <c r="Y115" s="21">
        <f>entry!Y11</f>
        <v>0</v>
      </c>
      <c r="Z115" s="21">
        <f>entry!Z11</f>
        <v>779787.85856189998</v>
      </c>
      <c r="AA115" s="21">
        <f>entry!AA11</f>
        <v>147.2299056</v>
      </c>
      <c r="AB115" s="21">
        <f>entry!AB11</f>
        <v>1735685.9956231201</v>
      </c>
      <c r="AD115"/>
    </row>
    <row r="116" spans="1:30" x14ac:dyDescent="0.2">
      <c r="A116">
        <f>entry!A12</f>
        <v>105</v>
      </c>
      <c r="B116">
        <f>entry!B12</f>
        <v>106</v>
      </c>
      <c r="C116" t="str">
        <f>entry!C12</f>
        <v>NLCA1</v>
      </c>
      <c r="D116" t="str">
        <f>entry!D12</f>
        <v>NLC01</v>
      </c>
      <c r="E116" s="1" t="str">
        <f>entry!E12</f>
        <v>North Liberty Ag Urban Renewal</v>
      </c>
      <c r="F116" t="str">
        <f>entry!F12</f>
        <v>North Liberty</v>
      </c>
      <c r="G116" t="str">
        <f>entry!G12</f>
        <v>Clear Creek</v>
      </c>
      <c r="H116" s="21">
        <f>entry!H12</f>
        <v>70866</v>
      </c>
      <c r="I116">
        <f>entry!I12</f>
        <v>4.0433599999999998</v>
      </c>
      <c r="J116">
        <f>entry!J12</f>
        <v>6.862E-2</v>
      </c>
      <c r="K116">
        <f>entry!K12</f>
        <v>1.09158</v>
      </c>
      <c r="L116">
        <f>entry!L12</f>
        <v>0.27378999999999998</v>
      </c>
      <c r="M116" s="5"/>
      <c r="N116" s="5">
        <f>entry!N12</f>
        <v>3.0037500000000001</v>
      </c>
      <c r="O116" s="5">
        <f>entry!O12</f>
        <v>0</v>
      </c>
      <c r="P116" s="5">
        <f>entry!P12</f>
        <v>12.711349999999999</v>
      </c>
      <c r="Q116" s="5">
        <f>entry!Q12</f>
        <v>2.3999999999999998E-3</v>
      </c>
      <c r="R116" s="5">
        <f>entry!R12</f>
        <v>21.194850000000002</v>
      </c>
      <c r="S116" s="21">
        <f>entry!S12</f>
        <v>286.53674975999996</v>
      </c>
      <c r="T116" s="21">
        <f>entry!T12</f>
        <v>4.8628249200000004</v>
      </c>
      <c r="U116" s="21">
        <f>entry!U12</f>
        <v>77.355908279999994</v>
      </c>
      <c r="V116" s="21">
        <f>entry!V12</f>
        <v>19.40240214</v>
      </c>
      <c r="W116" s="21">
        <f>entry!W12</f>
        <v>0</v>
      </c>
      <c r="X116" s="21">
        <f>entry!X12</f>
        <v>212.86374750000002</v>
      </c>
      <c r="Y116" s="21">
        <f>entry!Y12</f>
        <v>0</v>
      </c>
      <c r="Z116" s="21">
        <f>entry!Z12</f>
        <v>900.80252910000002</v>
      </c>
      <c r="AA116" s="21">
        <f>entry!AA12</f>
        <v>0.17007839999999999</v>
      </c>
      <c r="AB116" s="21">
        <f>entry!AB12</f>
        <v>1501.9942400999998</v>
      </c>
      <c r="AD116"/>
    </row>
    <row r="117" spans="1:30" x14ac:dyDescent="0.2">
      <c r="A117">
        <f>entry!A42</f>
        <v>191</v>
      </c>
      <c r="B117">
        <f>entry!B42</f>
        <v>192</v>
      </c>
      <c r="C117" t="str">
        <f>entry!C42</f>
        <v>NLIA4</v>
      </c>
      <c r="D117" t="str">
        <f>entry!D42</f>
        <v>NLI01</v>
      </c>
      <c r="E117" s="1" t="str">
        <f>entry!E42</f>
        <v>North Liberty Ag Urban Renewal 2000</v>
      </c>
      <c r="F117" t="str">
        <f>entry!F42</f>
        <v>North Liberty</v>
      </c>
      <c r="G117" t="str">
        <f>entry!G42</f>
        <v>Iowa City</v>
      </c>
      <c r="H117" s="21">
        <f>entry!H42</f>
        <v>0</v>
      </c>
      <c r="I117">
        <f>entry!I42</f>
        <v>4.0433599999999998</v>
      </c>
      <c r="J117">
        <f>entry!J42</f>
        <v>6.862E-2</v>
      </c>
      <c r="K117">
        <f>entry!K42</f>
        <v>1.09158</v>
      </c>
      <c r="L117">
        <f>entry!L42</f>
        <v>0.27378999999999998</v>
      </c>
      <c r="M117" s="5"/>
      <c r="N117" s="5">
        <f>entry!N42</f>
        <v>3.0037500000000001</v>
      </c>
      <c r="O117" s="5">
        <f>entry!O42</f>
        <v>0</v>
      </c>
      <c r="P117" s="5">
        <f>entry!P42</f>
        <v>11.48405</v>
      </c>
      <c r="Q117" s="5">
        <f>entry!Q42</f>
        <v>2.3999999999999998E-3</v>
      </c>
      <c r="R117" s="5">
        <f>entry!R42</f>
        <v>19.967550000000003</v>
      </c>
      <c r="S117" s="21">
        <f>entry!S42</f>
        <v>0</v>
      </c>
      <c r="T117" s="21">
        <f>entry!T42</f>
        <v>0</v>
      </c>
      <c r="U117" s="21">
        <f>entry!U42</f>
        <v>0</v>
      </c>
      <c r="V117" s="21">
        <f>entry!V42</f>
        <v>0</v>
      </c>
      <c r="W117" s="21">
        <f>entry!W42</f>
        <v>0</v>
      </c>
      <c r="X117" s="21">
        <f>entry!X42</f>
        <v>0</v>
      </c>
      <c r="Y117" s="21">
        <f>entry!Y42</f>
        <v>0</v>
      </c>
      <c r="Z117" s="21">
        <f>entry!Z42</f>
        <v>0</v>
      </c>
      <c r="AA117" s="21">
        <f>entry!AA42</f>
        <v>0</v>
      </c>
      <c r="AB117" s="21">
        <f>entry!AB42</f>
        <v>0</v>
      </c>
      <c r="AD117"/>
    </row>
    <row r="118" spans="1:30" x14ac:dyDescent="0.2">
      <c r="A118">
        <f>entry!A45</f>
        <v>204</v>
      </c>
      <c r="B118">
        <f>entry!B45</f>
        <v>205</v>
      </c>
      <c r="C118" t="str">
        <f>entry!C45</f>
        <v>NLIA5</v>
      </c>
      <c r="D118" t="str">
        <f>entry!D45</f>
        <v>NLI</v>
      </c>
      <c r="E118" s="1" t="str">
        <f>entry!E45</f>
        <v xml:space="preserve">North Liberty 2000 Amnd Urban Renewal </v>
      </c>
      <c r="F118" t="str">
        <f>entry!F45</f>
        <v>North Liberty</v>
      </c>
      <c r="G118" t="str">
        <f>entry!G45</f>
        <v>Iowa City</v>
      </c>
      <c r="H118" s="21">
        <f>entry!H45</f>
        <v>0</v>
      </c>
      <c r="I118">
        <f>entry!I45</f>
        <v>4.0433599999999998</v>
      </c>
      <c r="J118">
        <f>entry!J45</f>
        <v>6.862E-2</v>
      </c>
      <c r="K118">
        <f>entry!K45</f>
        <v>1.09158</v>
      </c>
      <c r="L118">
        <f>entry!L45</f>
        <v>0.27378999999999998</v>
      </c>
      <c r="M118" s="5"/>
      <c r="N118" s="5">
        <f>entry!N45</f>
        <v>10.10238</v>
      </c>
      <c r="O118" s="5">
        <f>entry!O45</f>
        <v>0</v>
      </c>
      <c r="P118" s="5">
        <f>entry!P45</f>
        <v>11.48405</v>
      </c>
      <c r="Q118" s="5">
        <f>entry!Q45</f>
        <v>2.3999999999999998E-3</v>
      </c>
      <c r="R118" s="5">
        <f>entry!R45</f>
        <v>27.066180000000003</v>
      </c>
      <c r="S118" s="21">
        <f>entry!S45</f>
        <v>0</v>
      </c>
      <c r="T118" s="21">
        <f>entry!T45</f>
        <v>0</v>
      </c>
      <c r="U118" s="21">
        <f>entry!U45</f>
        <v>0</v>
      </c>
      <c r="V118" s="21">
        <f>entry!V45</f>
        <v>0</v>
      </c>
      <c r="W118" s="21">
        <f>entry!W45</f>
        <v>0</v>
      </c>
      <c r="X118" s="21">
        <f>entry!X45</f>
        <v>0</v>
      </c>
      <c r="Y118" s="21">
        <f>entry!Y45</f>
        <v>0</v>
      </c>
      <c r="Z118" s="21">
        <f>entry!Z45</f>
        <v>0</v>
      </c>
      <c r="AA118" s="21">
        <f>entry!AA45</f>
        <v>0</v>
      </c>
      <c r="AB118" s="21">
        <f>entry!AB45</f>
        <v>0</v>
      </c>
      <c r="AD118"/>
    </row>
    <row r="119" spans="1:30" x14ac:dyDescent="0.2">
      <c r="A119">
        <f>entry!A53</f>
        <v>220</v>
      </c>
      <c r="B119">
        <f>entry!B53</f>
        <v>221</v>
      </c>
      <c r="C119" t="str">
        <f>entry!C53</f>
        <v>NLIA6</v>
      </c>
      <c r="D119" t="str">
        <f>entry!D53</f>
        <v>NLI</v>
      </c>
      <c r="E119" s="1" t="str">
        <f>entry!E53</f>
        <v xml:space="preserve">North Liberty 2002Amnd Urban Renewal </v>
      </c>
      <c r="F119" t="str">
        <f>entry!F53</f>
        <v>North Liberty</v>
      </c>
      <c r="G119" t="str">
        <f>entry!G53</f>
        <v>Iowa City</v>
      </c>
      <c r="H119" s="21">
        <f>entry!H53</f>
        <v>0</v>
      </c>
      <c r="I119">
        <f>entry!I53</f>
        <v>4.0433599999999998</v>
      </c>
      <c r="J119">
        <f>entry!J53</f>
        <v>6.862E-2</v>
      </c>
      <c r="K119">
        <f>entry!K53</f>
        <v>1.09158</v>
      </c>
      <c r="L119">
        <f>entry!L53</f>
        <v>0.27378999999999998</v>
      </c>
      <c r="M119" s="5"/>
      <c r="N119" s="5">
        <f>entry!N53</f>
        <v>10.10238</v>
      </c>
      <c r="O119" s="5">
        <f>entry!O53</f>
        <v>0</v>
      </c>
      <c r="P119" s="5">
        <f>entry!P53</f>
        <v>11.48405</v>
      </c>
      <c r="Q119" s="5">
        <f>entry!Q53</f>
        <v>2.3999999999999998E-3</v>
      </c>
      <c r="R119" s="5">
        <f>entry!R53</f>
        <v>27.066180000000003</v>
      </c>
      <c r="S119" s="21">
        <f>entry!S53</f>
        <v>0</v>
      </c>
      <c r="T119" s="21">
        <f>entry!T53</f>
        <v>0</v>
      </c>
      <c r="U119" s="21">
        <f>entry!U53</f>
        <v>0</v>
      </c>
      <c r="V119" s="21">
        <f>entry!V53</f>
        <v>0</v>
      </c>
      <c r="W119" s="21">
        <f>entry!W53</f>
        <v>0</v>
      </c>
      <c r="X119" s="21">
        <f>entry!X53</f>
        <v>0</v>
      </c>
      <c r="Y119" s="21">
        <f>entry!Y53</f>
        <v>0</v>
      </c>
      <c r="Z119" s="21">
        <f>entry!Z53</f>
        <v>0</v>
      </c>
      <c r="AA119" s="21">
        <f>entry!AA53</f>
        <v>0</v>
      </c>
      <c r="AB119" s="21">
        <f>entry!AB53</f>
        <v>0</v>
      </c>
      <c r="AD119"/>
    </row>
    <row r="120" spans="1:30" x14ac:dyDescent="0.2">
      <c r="A120">
        <f>entry!A54</f>
        <v>222</v>
      </c>
      <c r="B120">
        <f>entry!B54</f>
        <v>223</v>
      </c>
      <c r="C120" t="str">
        <f>entry!C54</f>
        <v>NLIA7</v>
      </c>
      <c r="D120" t="str">
        <f>entry!D54</f>
        <v>NLI01</v>
      </c>
      <c r="E120" s="1" t="str">
        <f>entry!E54</f>
        <v xml:space="preserve">North Liberty Ag 2002 Amnd Urban Renewal </v>
      </c>
      <c r="F120" t="str">
        <f>entry!F54</f>
        <v>North Liberty</v>
      </c>
      <c r="G120" t="str">
        <f>entry!G54</f>
        <v>Iowa City</v>
      </c>
      <c r="H120" s="21">
        <f>entry!H54</f>
        <v>0</v>
      </c>
      <c r="I120">
        <f>entry!I54</f>
        <v>4.0433599999999998</v>
      </c>
      <c r="J120">
        <f>entry!J54</f>
        <v>6.862E-2</v>
      </c>
      <c r="K120">
        <f>entry!K54</f>
        <v>1.09158</v>
      </c>
      <c r="L120">
        <f>entry!L54</f>
        <v>0.27378999999999998</v>
      </c>
      <c r="M120" s="5"/>
      <c r="N120" s="5">
        <f>entry!N54</f>
        <v>3.0037500000000001</v>
      </c>
      <c r="O120" s="5">
        <f>entry!O54</f>
        <v>0</v>
      </c>
      <c r="P120" s="5">
        <f>entry!P54</f>
        <v>11.48405</v>
      </c>
      <c r="Q120" s="5">
        <f>entry!Q54</f>
        <v>2.3999999999999998E-3</v>
      </c>
      <c r="R120" s="5">
        <f>entry!R54</f>
        <v>19.967550000000003</v>
      </c>
      <c r="S120" s="21">
        <f>entry!S54</f>
        <v>0</v>
      </c>
      <c r="T120" s="21">
        <f>entry!T54</f>
        <v>0</v>
      </c>
      <c r="U120" s="21">
        <f>entry!U54</f>
        <v>0</v>
      </c>
      <c r="V120" s="21">
        <f>entry!V54</f>
        <v>0</v>
      </c>
      <c r="W120" s="21">
        <f>entry!W54</f>
        <v>0</v>
      </c>
      <c r="X120" s="21">
        <f>entry!X54</f>
        <v>0</v>
      </c>
      <c r="Y120" s="21">
        <f>entry!Y54</f>
        <v>0</v>
      </c>
      <c r="Z120" s="21">
        <f>entry!Z54</f>
        <v>0</v>
      </c>
      <c r="AA120" s="21">
        <f>entry!AA54</f>
        <v>0</v>
      </c>
      <c r="AB120" s="21">
        <f>entry!AB54</f>
        <v>0</v>
      </c>
      <c r="AD120"/>
    </row>
    <row r="121" spans="1:30" x14ac:dyDescent="0.2">
      <c r="A121">
        <f>entry!A65</f>
        <v>257</v>
      </c>
      <c r="B121">
        <f>entry!B65</f>
        <v>258</v>
      </c>
      <c r="C121" t="str">
        <f>entry!C65</f>
        <v>NLIA8</v>
      </c>
      <c r="D121" t="str">
        <f>entry!D65</f>
        <v>NLI01</v>
      </c>
      <c r="E121" s="1" t="str">
        <f>entry!E65</f>
        <v xml:space="preserve">N Lib City AG/ICSch/ N Lib UR 2003 </v>
      </c>
      <c r="F121" t="str">
        <f>entry!F65</f>
        <v>North Liberty</v>
      </c>
      <c r="G121" t="str">
        <f>entry!G65</f>
        <v>Iowa City</v>
      </c>
      <c r="H121" s="21">
        <f>entry!H65</f>
        <v>0</v>
      </c>
      <c r="I121">
        <f>entry!I65</f>
        <v>4.0433599999999998</v>
      </c>
      <c r="J121">
        <f>entry!J65</f>
        <v>6.862E-2</v>
      </c>
      <c r="K121">
        <f>entry!K65</f>
        <v>1.09158</v>
      </c>
      <c r="L121">
        <f>entry!L65</f>
        <v>0.27378999999999998</v>
      </c>
      <c r="M121" s="5"/>
      <c r="N121" s="5">
        <f>entry!N65</f>
        <v>3.0037500000000001</v>
      </c>
      <c r="O121" s="5">
        <f>entry!O65</f>
        <v>0</v>
      </c>
      <c r="P121" s="5">
        <f>entry!P65</f>
        <v>11.48405</v>
      </c>
      <c r="Q121" s="5">
        <f>entry!Q65</f>
        <v>2.3999999999999998E-3</v>
      </c>
      <c r="R121" s="5">
        <f>entry!R65</f>
        <v>19.967550000000003</v>
      </c>
      <c r="S121" s="21">
        <f>entry!S65</f>
        <v>0</v>
      </c>
      <c r="T121" s="21">
        <f>entry!T65</f>
        <v>0</v>
      </c>
      <c r="U121" s="21">
        <f>entry!U65</f>
        <v>0</v>
      </c>
      <c r="V121" s="21">
        <f>entry!V65</f>
        <v>0</v>
      </c>
      <c r="W121" s="21">
        <f>entry!W65</f>
        <v>0</v>
      </c>
      <c r="X121" s="21">
        <f>entry!X65</f>
        <v>0</v>
      </c>
      <c r="Y121" s="21">
        <f>entry!Y65</f>
        <v>0</v>
      </c>
      <c r="Z121" s="21">
        <f>entry!Z65</f>
        <v>0</v>
      </c>
      <c r="AA121" s="21">
        <f>entry!AA65</f>
        <v>0</v>
      </c>
      <c r="AB121" s="21">
        <f>entry!AB65</f>
        <v>0</v>
      </c>
      <c r="AD121"/>
    </row>
    <row r="122" spans="1:30" x14ac:dyDescent="0.2">
      <c r="A122">
        <f>entry!A76</f>
        <v>285</v>
      </c>
      <c r="B122">
        <f>entry!B76</f>
        <v>286</v>
      </c>
      <c r="C122" t="str">
        <f>entry!C76</f>
        <v>NLIA9</v>
      </c>
      <c r="D122" t="str">
        <f>entry!D76</f>
        <v>NLI01</v>
      </c>
      <c r="E122" s="1" t="str">
        <f>entry!E76</f>
        <v>NL 2003 Amend</v>
      </c>
      <c r="F122" t="str">
        <f>entry!F76</f>
        <v>North Liberty</v>
      </c>
      <c r="G122" t="str">
        <f>entry!G76</f>
        <v>Iowa City</v>
      </c>
      <c r="H122" s="21">
        <f>entry!H76</f>
        <v>7550530</v>
      </c>
      <c r="I122">
        <f>entry!I76</f>
        <v>4.0433599999999998</v>
      </c>
      <c r="J122">
        <f>entry!J76</f>
        <v>6.862E-2</v>
      </c>
      <c r="K122">
        <f>entry!K76</f>
        <v>1.09158</v>
      </c>
      <c r="L122">
        <f>entry!L76</f>
        <v>0.27378999999999998</v>
      </c>
      <c r="M122" s="5"/>
      <c r="N122" s="5">
        <f>entry!N76</f>
        <v>10.10238</v>
      </c>
      <c r="O122" s="5">
        <f>entry!O76</f>
        <v>0</v>
      </c>
      <c r="P122" s="5">
        <f>entry!P76</f>
        <v>11.48405</v>
      </c>
      <c r="Q122" s="5">
        <f>entry!Q76</f>
        <v>2.3999999999999998E-3</v>
      </c>
      <c r="R122" s="5">
        <f>entry!R76</f>
        <v>27.066180000000003</v>
      </c>
      <c r="S122" s="21">
        <f>entry!S76</f>
        <v>30529.510980799998</v>
      </c>
      <c r="T122" s="21">
        <f>entry!T76</f>
        <v>518.11736859999996</v>
      </c>
      <c r="U122" s="21">
        <f>entry!U76</f>
        <v>8242.0075373999989</v>
      </c>
      <c r="V122" s="21">
        <f>entry!V76</f>
        <v>2067.2596086999997</v>
      </c>
      <c r="W122" s="21">
        <f>entry!W76</f>
        <v>0</v>
      </c>
      <c r="X122" s="21">
        <f>entry!X76</f>
        <v>76278.323261400001</v>
      </c>
      <c r="Y122" s="21">
        <f>entry!Y76</f>
        <v>0</v>
      </c>
      <c r="Z122" s="21">
        <f>entry!Z76</f>
        <v>86710.664046499995</v>
      </c>
      <c r="AA122" s="21">
        <f>entry!AA76</f>
        <v>18.121271999999998</v>
      </c>
      <c r="AB122" s="21">
        <f>entry!AB76</f>
        <v>204364.00407539998</v>
      </c>
      <c r="AD122"/>
    </row>
    <row r="123" spans="1:30" x14ac:dyDescent="0.2">
      <c r="A123">
        <f>entry!A97</f>
        <v>335</v>
      </c>
      <c r="B123">
        <f>entry!B97</f>
        <v>336</v>
      </c>
      <c r="C123" t="str">
        <f>entry!C97</f>
        <v>NLCB4</v>
      </c>
      <c r="D123" t="str">
        <f>entry!D97</f>
        <v>NLC01</v>
      </c>
      <c r="E123" s="1" t="str">
        <f>entry!E97</f>
        <v>NL TIF-2010 Amendment</v>
      </c>
      <c r="F123" t="str">
        <f>entry!F97</f>
        <v>North Liberty</v>
      </c>
      <c r="G123" t="str">
        <f>entry!G97</f>
        <v>Clear Creek</v>
      </c>
      <c r="H123" s="21">
        <f>entry!H97</f>
        <v>0</v>
      </c>
      <c r="I123">
        <f>entry!I97</f>
        <v>4.0433599999999998</v>
      </c>
      <c r="J123">
        <f>entry!J97</f>
        <v>6.862E-2</v>
      </c>
      <c r="K123">
        <f>entry!K97</f>
        <v>1.09158</v>
      </c>
      <c r="L123">
        <f>entry!L97</f>
        <v>0.27378999999999998</v>
      </c>
      <c r="M123" s="5"/>
      <c r="N123" s="5">
        <f>entry!N97</f>
        <v>3.0037500000000001</v>
      </c>
      <c r="O123" s="5">
        <f>entry!O97</f>
        <v>0</v>
      </c>
      <c r="P123" s="5">
        <f>entry!P97</f>
        <v>12.711349999999999</v>
      </c>
      <c r="Q123" s="5">
        <f>entry!Q97</f>
        <v>2.3999999999999998E-3</v>
      </c>
      <c r="R123" s="5">
        <f>entry!R97</f>
        <v>21.194850000000002</v>
      </c>
      <c r="S123" s="21">
        <f>entry!S97</f>
        <v>0</v>
      </c>
      <c r="T123" s="21">
        <f>entry!T97</f>
        <v>0</v>
      </c>
      <c r="U123" s="21">
        <f>entry!U97</f>
        <v>0</v>
      </c>
      <c r="V123" s="21">
        <f>entry!V97</f>
        <v>0</v>
      </c>
      <c r="W123" s="21">
        <f>entry!W97</f>
        <v>0</v>
      </c>
      <c r="X123" s="21">
        <f>entry!X97</f>
        <v>0</v>
      </c>
      <c r="Y123" s="21">
        <f>entry!Y97</f>
        <v>0</v>
      </c>
      <c r="Z123" s="21">
        <f>entry!Z97</f>
        <v>0</v>
      </c>
      <c r="AA123" s="21">
        <f>entry!AA97</f>
        <v>0</v>
      </c>
      <c r="AB123" s="21">
        <f>entry!AB97</f>
        <v>0</v>
      </c>
      <c r="AD123"/>
    </row>
    <row r="124" spans="1:30" x14ac:dyDescent="0.2">
      <c r="A124">
        <f>entry!A99</f>
        <v>343</v>
      </c>
      <c r="B124">
        <f>entry!B99</f>
        <v>344</v>
      </c>
      <c r="C124" t="str">
        <f>entry!C99</f>
        <v>NLCB5</v>
      </c>
      <c r="D124" t="str">
        <f>entry!D99</f>
        <v>NLI</v>
      </c>
      <c r="E124" s="1" t="str">
        <f>entry!E99</f>
        <v>NL TIF-2010 Amendment*</v>
      </c>
      <c r="F124" t="str">
        <f>entry!F99</f>
        <v>North Liberty</v>
      </c>
      <c r="G124" t="str">
        <f>entry!G99</f>
        <v>Clear Creek</v>
      </c>
      <c r="H124" s="21">
        <f>entry!H99</f>
        <v>7976173</v>
      </c>
      <c r="I124">
        <f>entry!I99</f>
        <v>4.0433599999999998</v>
      </c>
      <c r="J124">
        <f>entry!J99</f>
        <v>6.862E-2</v>
      </c>
      <c r="K124">
        <f>entry!K99</f>
        <v>1.09158</v>
      </c>
      <c r="L124">
        <f>entry!L99</f>
        <v>0.27378999999999998</v>
      </c>
      <c r="M124" s="5"/>
      <c r="N124" s="5">
        <f>entry!N99</f>
        <v>10.10238</v>
      </c>
      <c r="O124" s="5">
        <f>entry!O99</f>
        <v>0</v>
      </c>
      <c r="P124" s="5">
        <f>entry!P99</f>
        <v>12.711349999999999</v>
      </c>
      <c r="Q124" s="5">
        <f>entry!Q99</f>
        <v>2.3999999999999998E-3</v>
      </c>
      <c r="R124" s="5">
        <f>entry!R99</f>
        <v>28.293480000000002</v>
      </c>
      <c r="S124" s="21">
        <f>entry!S99</f>
        <v>32250.538861279998</v>
      </c>
      <c r="T124" s="21">
        <f>entry!T99</f>
        <v>547.32499125999993</v>
      </c>
      <c r="U124" s="21">
        <f>entry!U99</f>
        <v>8706.6309233399988</v>
      </c>
      <c r="V124" s="21">
        <f>entry!V99</f>
        <v>2183.7964056699998</v>
      </c>
      <c r="W124" s="21">
        <f>entry!W99</f>
        <v>0</v>
      </c>
      <c r="X124" s="21">
        <f>entry!X99</f>
        <v>80578.330591739999</v>
      </c>
      <c r="Y124" s="21">
        <f>entry!Y99</f>
        <v>0</v>
      </c>
      <c r="Z124" s="21">
        <f>entry!Z99</f>
        <v>101387.92666355</v>
      </c>
      <c r="AA124" s="21">
        <f>entry!AA99</f>
        <v>19.142815199999998</v>
      </c>
      <c r="AB124" s="21">
        <f>entry!AB99</f>
        <v>225673.69125204001</v>
      </c>
      <c r="AD124"/>
    </row>
    <row r="125" spans="1:30" x14ac:dyDescent="0.2">
      <c r="A125" s="59">
        <f>entry!A114</f>
        <v>374</v>
      </c>
      <c r="B125" s="59">
        <f>entry!B114</f>
        <v>375</v>
      </c>
      <c r="C125" s="60" t="str">
        <f>entry!C114</f>
        <v>NLCB6</v>
      </c>
      <c r="D125" s="60" t="str">
        <f>entry!D114</f>
        <v>NLC</v>
      </c>
      <c r="E125" s="142" t="str">
        <f>entry!E114</f>
        <v>NL TIF-2010 Amendment</v>
      </c>
      <c r="F125" s="60" t="str">
        <f>entry!F114</f>
        <v>North Liberty</v>
      </c>
      <c r="G125" s="60" t="str">
        <f>entry!G114</f>
        <v>Clear Creek</v>
      </c>
      <c r="H125" s="21">
        <f>entry!H114</f>
        <v>10941567</v>
      </c>
      <c r="I125">
        <f>entry!I114</f>
        <v>4.0433599999999998</v>
      </c>
      <c r="J125">
        <f>entry!J114</f>
        <v>6.862E-2</v>
      </c>
      <c r="K125">
        <f>entry!K114</f>
        <v>1.09158</v>
      </c>
      <c r="L125">
        <f>entry!L114</f>
        <v>0.27378999999999998</v>
      </c>
      <c r="M125" s="5"/>
      <c r="N125" s="5">
        <f>entry!N114</f>
        <v>10.10238</v>
      </c>
      <c r="O125" s="5">
        <f>entry!O114</f>
        <v>0</v>
      </c>
      <c r="P125" s="5">
        <f>entry!P114</f>
        <v>12.711349999999999</v>
      </c>
      <c r="Q125" s="5">
        <f>entry!Q114</f>
        <v>2.3999999999999998E-3</v>
      </c>
      <c r="R125" s="5">
        <f>entry!R114</f>
        <v>28.293480000000002</v>
      </c>
      <c r="S125" s="21">
        <f>entry!S114</f>
        <v>44240.694345119991</v>
      </c>
      <c r="T125" s="21">
        <f>entry!T114</f>
        <v>750.81032753999989</v>
      </c>
      <c r="U125" s="21">
        <f>entry!U114</f>
        <v>11943.59570586</v>
      </c>
      <c r="V125" s="21">
        <f>entry!V114</f>
        <v>2995.6916289299993</v>
      </c>
      <c r="W125" s="21">
        <f>entry!W114</f>
        <v>0</v>
      </c>
      <c r="X125" s="21">
        <f>entry!X114</f>
        <v>110535.86762945999</v>
      </c>
      <c r="Y125" s="21">
        <f>entry!Y114</f>
        <v>0</v>
      </c>
      <c r="Z125" s="21">
        <f>entry!Z114</f>
        <v>139082.08768544998</v>
      </c>
      <c r="AA125" s="21">
        <f>entry!AA114</f>
        <v>26.259760799999995</v>
      </c>
      <c r="AB125" s="21">
        <f>entry!AB114</f>
        <v>309575.00708315993</v>
      </c>
      <c r="AD125"/>
    </row>
    <row r="126" spans="1:30" x14ac:dyDescent="0.2">
      <c r="A126" s="59">
        <f>entry!A123</f>
        <v>394</v>
      </c>
      <c r="B126" s="59">
        <f>entry!B123</f>
        <v>395</v>
      </c>
      <c r="C126" s="60" t="str">
        <f>entry!C123</f>
        <v>NLCB7</v>
      </c>
      <c r="D126" s="60" t="str">
        <f>entry!D123</f>
        <v>NLC</v>
      </c>
      <c r="E126" s="142" t="str">
        <f>entry!E123</f>
        <v>NL TIF-2016 Amendment</v>
      </c>
      <c r="F126" s="60" t="str">
        <f>entry!F123</f>
        <v>North Liberty</v>
      </c>
      <c r="G126" s="60" t="str">
        <f>entry!G123</f>
        <v>Clear Creek</v>
      </c>
      <c r="H126" s="21">
        <f>entry!H123</f>
        <v>110626</v>
      </c>
      <c r="I126">
        <f>entry!I123</f>
        <v>4.0433599999999998</v>
      </c>
      <c r="J126">
        <f>entry!J123</f>
        <v>6.862E-2</v>
      </c>
      <c r="K126">
        <f>entry!K123</f>
        <v>1.09158</v>
      </c>
      <c r="L126">
        <f>entry!L123</f>
        <v>0.27378999999999998</v>
      </c>
      <c r="M126" s="5"/>
      <c r="N126" s="5">
        <f>entry!N123</f>
        <v>10.10238</v>
      </c>
      <c r="O126" s="5">
        <f>entry!O123</f>
        <v>0</v>
      </c>
      <c r="P126" s="5">
        <f>entry!P123</f>
        <v>12.711349999999999</v>
      </c>
      <c r="Q126" s="5">
        <f>entry!Q123</f>
        <v>2.3999999999999998E-3</v>
      </c>
      <c r="R126" s="5">
        <f>entry!R123</f>
        <v>28.293480000000002</v>
      </c>
      <c r="S126" s="21">
        <f>entry!S123</f>
        <v>447.30074336000001</v>
      </c>
      <c r="T126" s="21">
        <f>entry!T123</f>
        <v>7.59115612</v>
      </c>
      <c r="U126" s="21">
        <f>entry!U123</f>
        <v>120.75712908</v>
      </c>
      <c r="V126" s="21">
        <f>entry!V123</f>
        <v>30.28829254</v>
      </c>
      <c r="W126" s="21">
        <f>entry!W123</f>
        <v>0</v>
      </c>
      <c r="X126" s="21">
        <f>entry!X123</f>
        <v>1117.58588988</v>
      </c>
      <c r="Y126" s="21">
        <f>entry!Y123</f>
        <v>0</v>
      </c>
      <c r="Z126" s="21">
        <f>entry!Z123</f>
        <v>1406.2058050999999</v>
      </c>
      <c r="AA126" s="21">
        <f>entry!AA123</f>
        <v>0.26550239999999997</v>
      </c>
      <c r="AB126" s="21">
        <f>entry!AB123</f>
        <v>3129.9945184799999</v>
      </c>
      <c r="AD126"/>
    </row>
    <row r="127" spans="1:30" x14ac:dyDescent="0.2">
      <c r="A127" s="59">
        <f>entry!A130</f>
        <v>410</v>
      </c>
      <c r="B127" s="59">
        <f>entry!B130</f>
        <v>411</v>
      </c>
      <c r="C127" s="60" t="str">
        <f>entry!C130</f>
        <v>NLCB8</v>
      </c>
      <c r="D127" s="60" t="str">
        <f>entry!D130</f>
        <v>NLC</v>
      </c>
      <c r="E127" s="142" t="str">
        <f>entry!E130</f>
        <v>NL TIF-2010 Amend.- Corr. Develop.</v>
      </c>
      <c r="F127" s="60" t="str">
        <f>entry!F130</f>
        <v>North Liberty</v>
      </c>
      <c r="G127" s="60" t="str">
        <f>entry!G130</f>
        <v>Clear Creek</v>
      </c>
      <c r="H127" s="21">
        <f>entry!H130</f>
        <v>1018155</v>
      </c>
      <c r="I127">
        <f>entry!I130</f>
        <v>4.0433599999999998</v>
      </c>
      <c r="J127">
        <f>entry!J130</f>
        <v>6.862E-2</v>
      </c>
      <c r="K127">
        <f>entry!K130</f>
        <v>1.09158</v>
      </c>
      <c r="L127">
        <f>entry!L130</f>
        <v>0.27378999999999998</v>
      </c>
      <c r="M127" s="5"/>
      <c r="N127" s="5">
        <f>entry!N130</f>
        <v>10.10238</v>
      </c>
      <c r="O127" s="5">
        <f>entry!O130</f>
        <v>0</v>
      </c>
      <c r="P127" s="5">
        <f>entry!P130</f>
        <v>12.711349999999999</v>
      </c>
      <c r="Q127" s="5">
        <f>entry!Q130</f>
        <v>2.3999999999999998E-3</v>
      </c>
      <c r="R127" s="5">
        <f>entry!R130</f>
        <v>28.293480000000002</v>
      </c>
      <c r="S127" s="21">
        <f>entry!S130</f>
        <v>4116.7672008</v>
      </c>
      <c r="T127" s="21">
        <f>entry!T130</f>
        <v>69.865796099999997</v>
      </c>
      <c r="U127" s="21">
        <f>entry!U130</f>
        <v>1111.3976349</v>
      </c>
      <c r="V127" s="21">
        <f>entry!V130</f>
        <v>278.76065745</v>
      </c>
      <c r="W127" s="21">
        <f>entry!W130</f>
        <v>0</v>
      </c>
      <c r="X127" s="21">
        <f>entry!X130</f>
        <v>10285.7887089</v>
      </c>
      <c r="Y127" s="21">
        <f>entry!Y130</f>
        <v>0</v>
      </c>
      <c r="Z127" s="21">
        <f>entry!Z130</f>
        <v>12942.12455925</v>
      </c>
      <c r="AA127" s="21">
        <f>entry!AA130</f>
        <v>2.4435719999999996</v>
      </c>
      <c r="AB127" s="21">
        <f>entry!AB130</f>
        <v>28807.1481294</v>
      </c>
      <c r="AD127"/>
    </row>
    <row r="128" spans="1:30" x14ac:dyDescent="0.2">
      <c r="A128" s="59">
        <f>entry!A131</f>
        <v>412</v>
      </c>
      <c r="B128" s="59">
        <f>entry!B131</f>
        <v>413</v>
      </c>
      <c r="C128" s="60" t="str">
        <f>entry!C131</f>
        <v>NLCB9</v>
      </c>
      <c r="D128" s="60" t="str">
        <f>entry!D131</f>
        <v>NLC</v>
      </c>
      <c r="E128" s="142" t="str">
        <f>entry!E131</f>
        <v>NL TIF-2016 Amend.- Spotix</v>
      </c>
      <c r="F128" s="60" t="str">
        <f>entry!F131</f>
        <v>North Liberty</v>
      </c>
      <c r="G128" s="60" t="str">
        <f>entry!G131</f>
        <v>Clear Creek</v>
      </c>
      <c r="H128" s="21">
        <f>entry!H131</f>
        <v>2093769</v>
      </c>
      <c r="I128">
        <f>entry!I131</f>
        <v>4.0433599999999998</v>
      </c>
      <c r="J128">
        <f>entry!J131</f>
        <v>6.862E-2</v>
      </c>
      <c r="K128">
        <f>entry!K131</f>
        <v>1.09158</v>
      </c>
      <c r="L128">
        <f>entry!L131</f>
        <v>0.27378999999999998</v>
      </c>
      <c r="M128" s="5"/>
      <c r="N128" s="5">
        <f>entry!N131</f>
        <v>10.10238</v>
      </c>
      <c r="O128" s="5">
        <f>entry!O131</f>
        <v>0</v>
      </c>
      <c r="P128" s="5">
        <f>entry!P131</f>
        <v>12.711349999999999</v>
      </c>
      <c r="Q128" s="5">
        <f>entry!Q131</f>
        <v>2.3999999999999998E-3</v>
      </c>
      <c r="R128" s="5">
        <f>entry!R131</f>
        <v>28.293480000000002</v>
      </c>
      <c r="S128" s="21">
        <f>entry!S131</f>
        <v>8465.8618238399995</v>
      </c>
      <c r="T128" s="21">
        <f>entry!T131</f>
        <v>143.67442878</v>
      </c>
      <c r="U128" s="21">
        <f>entry!U131</f>
        <v>2285.5163650199997</v>
      </c>
      <c r="V128" s="21">
        <f>entry!V131</f>
        <v>573.25301450999984</v>
      </c>
      <c r="W128" s="21">
        <f>entry!W131</f>
        <v>0</v>
      </c>
      <c r="X128" s="21">
        <f>entry!X131</f>
        <v>21152.050070219997</v>
      </c>
      <c r="Y128" s="21">
        <f>entry!Y131</f>
        <v>0</v>
      </c>
      <c r="Z128" s="21">
        <f>entry!Z131</f>
        <v>26614.630578149998</v>
      </c>
      <c r="AA128" s="21">
        <f>entry!AA131</f>
        <v>5.0250455999999994</v>
      </c>
      <c r="AB128" s="21">
        <f>entry!AB131</f>
        <v>59240.011326119995</v>
      </c>
      <c r="AD128"/>
    </row>
    <row r="129" spans="1:33" x14ac:dyDescent="0.2">
      <c r="A129" s="59">
        <f>entry!A132</f>
        <v>414</v>
      </c>
      <c r="B129" s="59">
        <f>entry!B132</f>
        <v>415</v>
      </c>
      <c r="C129" s="60" t="str">
        <f>entry!C132</f>
        <v>NLCC1</v>
      </c>
      <c r="D129" s="60" t="str">
        <f>entry!D132</f>
        <v>NLC</v>
      </c>
      <c r="E129" s="142" t="str">
        <f>entry!E132</f>
        <v>NL TIF-2016 Amend- I380 Ind. Park</v>
      </c>
      <c r="F129" s="60" t="str">
        <f>entry!F132</f>
        <v>North Liberty</v>
      </c>
      <c r="G129" s="60" t="str">
        <f>entry!G132</f>
        <v>Clear Creek</v>
      </c>
      <c r="H129" s="21">
        <f>entry!H132</f>
        <v>1552796</v>
      </c>
      <c r="I129">
        <f>entry!I132</f>
        <v>4.0433599999999998</v>
      </c>
      <c r="J129">
        <f>entry!J132</f>
        <v>6.862E-2</v>
      </c>
      <c r="K129">
        <f>entry!K132</f>
        <v>1.09158</v>
      </c>
      <c r="L129">
        <f>entry!L132</f>
        <v>0.27378999999999998</v>
      </c>
      <c r="M129" s="5"/>
      <c r="N129" s="5">
        <f>entry!N132</f>
        <v>10.10238</v>
      </c>
      <c r="O129" s="5">
        <f>entry!O132</f>
        <v>0</v>
      </c>
      <c r="P129" s="5">
        <f>entry!P132</f>
        <v>12.711349999999999</v>
      </c>
      <c r="Q129" s="5">
        <f>entry!Q132</f>
        <v>2.3999999999999998E-3</v>
      </c>
      <c r="R129" s="5">
        <f>entry!R132</f>
        <v>28.293480000000002</v>
      </c>
      <c r="S129" s="21">
        <f>entry!S132</f>
        <v>6278.5132345599995</v>
      </c>
      <c r="T129" s="21">
        <f>entry!T132</f>
        <v>106.55286152000001</v>
      </c>
      <c r="U129" s="21">
        <f>entry!U132</f>
        <v>1695.00105768</v>
      </c>
      <c r="V129" s="21">
        <f>entry!V132</f>
        <v>425.14001683999999</v>
      </c>
      <c r="W129" s="21">
        <f>entry!W132</f>
        <v>0</v>
      </c>
      <c r="X129" s="21">
        <f>entry!X132</f>
        <v>15686.93525448</v>
      </c>
      <c r="Y129" s="21">
        <f>entry!Y132</f>
        <v>0</v>
      </c>
      <c r="Z129" s="21">
        <f>entry!Z132</f>
        <v>19738.1334346</v>
      </c>
      <c r="AA129" s="21">
        <f>entry!AA132</f>
        <v>3.7267104</v>
      </c>
      <c r="AB129" s="21">
        <f>entry!AB132</f>
        <v>43934.002570079996</v>
      </c>
      <c r="AD129"/>
    </row>
    <row r="130" spans="1:33" x14ac:dyDescent="0.2">
      <c r="A130" s="59" t="str">
        <f>entry!A150</f>
        <v>0452</v>
      </c>
      <c r="B130" s="59">
        <f>entry!B150</f>
        <v>453</v>
      </c>
      <c r="C130" s="60" t="str">
        <f>entry!C150</f>
        <v>NLCC2</v>
      </c>
      <c r="D130" s="60" t="str">
        <f>entry!D150</f>
        <v>NLC</v>
      </c>
      <c r="E130" s="142" t="str">
        <f>entry!E150</f>
        <v>N LIBERTY URB RENEWAL TIF 2020 AMD I380 IND PK</v>
      </c>
      <c r="F130" s="60" t="str">
        <f>entry!F150</f>
        <v>North Liberty</v>
      </c>
      <c r="G130" s="60" t="str">
        <f>entry!G150</f>
        <v>Clear Creek</v>
      </c>
      <c r="H130" s="21">
        <f>entry!H150</f>
        <v>829590</v>
      </c>
      <c r="I130">
        <f>entry!I150</f>
        <v>4.0433599999999998</v>
      </c>
      <c r="J130">
        <f>entry!J150</f>
        <v>6.862E-2</v>
      </c>
      <c r="K130">
        <f>entry!K150</f>
        <v>1.09158</v>
      </c>
      <c r="L130">
        <f>entry!L150</f>
        <v>0.27378999999999998</v>
      </c>
      <c r="M130" s="5"/>
      <c r="N130" s="5">
        <f>entry!N150</f>
        <v>10.10238</v>
      </c>
      <c r="O130" s="5">
        <f>entry!O150</f>
        <v>0</v>
      </c>
      <c r="P130" s="5">
        <f>entry!P150</f>
        <v>12.711349999999999</v>
      </c>
      <c r="Q130" s="5">
        <f>entry!Q150</f>
        <v>2.3999999999999998E-3</v>
      </c>
      <c r="R130" s="5">
        <f>entry!R150</f>
        <v>28.293480000000002</v>
      </c>
      <c r="S130" s="21">
        <f>entry!S150</f>
        <v>3354.3310224000002</v>
      </c>
      <c r="T130" s="21">
        <f>entry!T150</f>
        <v>56.926465800000003</v>
      </c>
      <c r="U130" s="21">
        <f>entry!U150</f>
        <v>905.56385220000004</v>
      </c>
      <c r="V130" s="21">
        <f>entry!V150</f>
        <v>227.13344609999999</v>
      </c>
      <c r="W130" s="21">
        <f>entry!W150</f>
        <v>0</v>
      </c>
      <c r="X130" s="21">
        <f>entry!X150</f>
        <v>8380.8334242000001</v>
      </c>
      <c r="Y130" s="21">
        <f>entry!Y150</f>
        <v>0</v>
      </c>
      <c r="Z130" s="21">
        <f>entry!Z150</f>
        <v>10545.2088465</v>
      </c>
      <c r="AA130" s="21">
        <f>entry!AA150</f>
        <v>1.9910159999999999</v>
      </c>
      <c r="AB130" s="21">
        <f>entry!AB150</f>
        <v>23471.988073200002</v>
      </c>
      <c r="AD130"/>
    </row>
    <row r="131" spans="1:33" s="85" customFormat="1" x14ac:dyDescent="0.2">
      <c r="A131" s="79">
        <v>477</v>
      </c>
      <c r="B131" s="79">
        <v>478</v>
      </c>
      <c r="C131" s="97" t="s">
        <v>428</v>
      </c>
      <c r="D131" s="79" t="s">
        <v>77</v>
      </c>
      <c r="E131" s="80" t="s">
        <v>429</v>
      </c>
      <c r="F131" s="79" t="s">
        <v>17</v>
      </c>
      <c r="G131" s="79" t="s">
        <v>16</v>
      </c>
      <c r="H131" s="152">
        <v>6552615</v>
      </c>
      <c r="I131" s="87">
        <v>4.0433599999999998</v>
      </c>
      <c r="J131" s="88">
        <v>6.862E-2</v>
      </c>
      <c r="K131" s="87">
        <v>1.09158</v>
      </c>
      <c r="L131" s="87">
        <v>0.27378999999999998</v>
      </c>
      <c r="M131" s="81"/>
      <c r="N131" s="88">
        <v>10.10238</v>
      </c>
      <c r="O131" s="82"/>
      <c r="P131" s="90">
        <v>12.711349999999999</v>
      </c>
      <c r="Q131" s="88">
        <v>2.3999999999999998E-3</v>
      </c>
      <c r="R131" s="83">
        <v>28.293480000000002</v>
      </c>
      <c r="S131" s="84">
        <v>26494.581386399997</v>
      </c>
      <c r="T131" s="84">
        <v>449.64044129999996</v>
      </c>
      <c r="U131" s="84">
        <v>7152.7034816999994</v>
      </c>
      <c r="V131" s="84">
        <v>1794.0404608499998</v>
      </c>
      <c r="W131" s="84">
        <v>0</v>
      </c>
      <c r="X131" s="84">
        <v>66197.006723700004</v>
      </c>
      <c r="Y131" s="84">
        <v>0</v>
      </c>
      <c r="Z131" s="84">
        <v>83292.582680249994</v>
      </c>
      <c r="AA131" s="84">
        <v>15.726275999999999</v>
      </c>
      <c r="AB131" s="84">
        <v>185396.28145019998</v>
      </c>
      <c r="AD131" s="86"/>
      <c r="AE131" s="86"/>
      <c r="AG131" s="86"/>
    </row>
    <row r="132" spans="1:33" s="85" customFormat="1" x14ac:dyDescent="0.2">
      <c r="A132" s="79">
        <v>479</v>
      </c>
      <c r="B132" s="79">
        <v>480</v>
      </c>
      <c r="C132" s="97" t="s">
        <v>430</v>
      </c>
      <c r="D132" s="79" t="s">
        <v>77</v>
      </c>
      <c r="E132" s="80" t="s">
        <v>431</v>
      </c>
      <c r="F132" s="79" t="s">
        <v>17</v>
      </c>
      <c r="G132" s="79" t="s">
        <v>16</v>
      </c>
      <c r="H132" s="152">
        <v>679238</v>
      </c>
      <c r="I132" s="87">
        <v>4.0433599999999998</v>
      </c>
      <c r="J132" s="88">
        <v>6.862E-2</v>
      </c>
      <c r="K132" s="87">
        <v>1.09158</v>
      </c>
      <c r="L132" s="87">
        <v>0.27378999999999998</v>
      </c>
      <c r="M132" s="81"/>
      <c r="N132" s="88">
        <v>10.10238</v>
      </c>
      <c r="O132" s="82"/>
      <c r="P132" s="90">
        <v>12.711349999999999</v>
      </c>
      <c r="Q132" s="88">
        <v>2.3999999999999998E-3</v>
      </c>
      <c r="R132" s="83">
        <v>28.293480000000002</v>
      </c>
      <c r="S132" s="84">
        <v>2746.4037596800003</v>
      </c>
      <c r="T132" s="84">
        <v>46.609311560000002</v>
      </c>
      <c r="U132" s="84">
        <v>741.44261604000008</v>
      </c>
      <c r="V132" s="84">
        <v>185.96857202000001</v>
      </c>
      <c r="W132" s="84">
        <v>0</v>
      </c>
      <c r="X132" s="84">
        <v>6861.9203864400006</v>
      </c>
      <c r="Y132" s="84">
        <v>0</v>
      </c>
      <c r="Z132" s="84">
        <v>8634.0319512999995</v>
      </c>
      <c r="AA132" s="84">
        <v>1.6301711999999999</v>
      </c>
      <c r="AB132" s="84">
        <v>19218.006768239997</v>
      </c>
      <c r="AD132" s="86"/>
      <c r="AE132" s="86"/>
      <c r="AG132" s="86"/>
    </row>
    <row r="133" spans="1:33" x14ac:dyDescent="0.2">
      <c r="A133" s="17"/>
      <c r="B133" s="17"/>
      <c r="C133" s="17"/>
      <c r="D133" s="17"/>
      <c r="E133" s="18"/>
      <c r="H133" s="20">
        <f>SUM(H113:H132)</f>
        <v>163648006</v>
      </c>
      <c r="J133"/>
      <c r="M133" s="5"/>
      <c r="O133" s="5"/>
      <c r="P133" s="5"/>
      <c r="S133" s="20">
        <f t="shared" ref="S133:AB133" si="3">SUM(S113:S132)</f>
        <v>661687.80154015985</v>
      </c>
      <c r="T133" s="20">
        <f t="shared" si="3"/>
        <v>11229.526171719999</v>
      </c>
      <c r="U133" s="20">
        <f t="shared" si="3"/>
        <v>178634.89038948005</v>
      </c>
      <c r="V133" s="20">
        <f t="shared" si="3"/>
        <v>44805.187562739993</v>
      </c>
      <c r="W133" s="20">
        <f t="shared" si="3"/>
        <v>0</v>
      </c>
      <c r="X133" s="20">
        <f t="shared" si="3"/>
        <v>1652466.0794252704</v>
      </c>
      <c r="Y133" s="20">
        <f t="shared" si="3"/>
        <v>0</v>
      </c>
      <c r="Z133" s="20">
        <f t="shared" si="3"/>
        <v>1993690.883564</v>
      </c>
      <c r="AA133" s="20">
        <f t="shared" si="3"/>
        <v>392.75521439999994</v>
      </c>
      <c r="AB133" s="20">
        <f t="shared" si="3"/>
        <v>4542907.1238677697</v>
      </c>
      <c r="AD133"/>
    </row>
    <row r="134" spans="1:33" x14ac:dyDescent="0.2">
      <c r="C134"/>
      <c r="H134" s="21"/>
      <c r="J134"/>
      <c r="M134" s="5"/>
      <c r="O134" s="5"/>
      <c r="P134" s="5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D134"/>
    </row>
    <row r="135" spans="1:33" x14ac:dyDescent="0.2">
      <c r="C135"/>
      <c r="H135" s="21"/>
      <c r="J135"/>
      <c r="M135" s="5"/>
      <c r="O135" s="5"/>
      <c r="P135" s="5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D135"/>
    </row>
    <row r="136" spans="1:33" ht="15.75" x14ac:dyDescent="0.25">
      <c r="A136" s="49" t="s">
        <v>56</v>
      </c>
      <c r="C136"/>
      <c r="H136" s="21"/>
      <c r="J136"/>
      <c r="M136" s="5"/>
      <c r="O136" s="5"/>
      <c r="P136" s="5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D136"/>
    </row>
    <row r="137" spans="1:33" x14ac:dyDescent="0.2">
      <c r="A137">
        <f>entry!A18</f>
        <v>130</v>
      </c>
      <c r="B137">
        <f>entry!B18</f>
        <v>131</v>
      </c>
      <c r="C137" t="str">
        <f>entry!C18</f>
        <v>OCCA</v>
      </c>
      <c r="D137" t="str">
        <f>entry!D18</f>
        <v>OCC</v>
      </c>
      <c r="E137" s="1" t="str">
        <f>entry!E18</f>
        <v>Oxford 1993 Urban Renewal</v>
      </c>
      <c r="F137" t="str">
        <f>entry!F18</f>
        <v>Oxford City</v>
      </c>
      <c r="G137" t="str">
        <f>entry!G18</f>
        <v>Clear Creek</v>
      </c>
      <c r="H137" s="21">
        <f>entry!H18</f>
        <v>3119654</v>
      </c>
      <c r="I137">
        <f>entry!I18</f>
        <v>4.0433599999999998</v>
      </c>
      <c r="J137">
        <f>entry!J18</f>
        <v>6.862E-2</v>
      </c>
      <c r="K137">
        <f>entry!K18</f>
        <v>1.09158</v>
      </c>
      <c r="L137">
        <f>entry!L18</f>
        <v>0.27378999999999998</v>
      </c>
      <c r="M137" s="5"/>
      <c r="N137" s="5">
        <f>entry!N18</f>
        <v>11.47405</v>
      </c>
      <c r="O137" s="5">
        <f>entry!O18</f>
        <v>0</v>
      </c>
      <c r="P137" s="5">
        <f>entry!P18</f>
        <v>12.711349999999999</v>
      </c>
      <c r="Q137" s="5">
        <f>entry!Q18</f>
        <v>2.3999999999999998E-3</v>
      </c>
      <c r="R137" s="5">
        <f>entry!R18</f>
        <v>29.665150000000001</v>
      </c>
      <c r="S137" s="21">
        <f>entry!S18</f>
        <v>12613.88419744</v>
      </c>
      <c r="T137" s="21">
        <f>entry!T18</f>
        <v>214.07065747999999</v>
      </c>
      <c r="U137" s="21">
        <f>entry!U18</f>
        <v>3405.3519133199998</v>
      </c>
      <c r="V137" s="21">
        <f>entry!V18</f>
        <v>854.13006865999989</v>
      </c>
      <c r="W137" s="21">
        <f>entry!W18</f>
        <v>0</v>
      </c>
      <c r="X137" s="21">
        <f>entry!X18</f>
        <v>35795.065978699997</v>
      </c>
      <c r="Y137" s="21">
        <f>entry!Y18</f>
        <v>0</v>
      </c>
      <c r="Z137" s="21">
        <f>entry!Z18</f>
        <v>39655.013872899995</v>
      </c>
      <c r="AA137" s="21">
        <f>entry!AA18</f>
        <v>7.4871695999999996</v>
      </c>
      <c r="AB137" s="21">
        <f>entry!AB18</f>
        <v>92545.003858099997</v>
      </c>
      <c r="AD137"/>
    </row>
    <row r="138" spans="1:33" x14ac:dyDescent="0.2">
      <c r="A138">
        <f>entry!A21</f>
        <v>136</v>
      </c>
      <c r="B138">
        <f>entry!B21</f>
        <v>137</v>
      </c>
      <c r="C138" t="str">
        <f>entry!C21</f>
        <v>OCCA1</v>
      </c>
      <c r="D138" t="str">
        <f>entry!D21</f>
        <v>OCC01</v>
      </c>
      <c r="E138" s="1" t="str">
        <f>entry!E21</f>
        <v>Oxford Ag 1993 Urban Renewal</v>
      </c>
      <c r="F138" t="str">
        <f>entry!F21</f>
        <v>Oxford City</v>
      </c>
      <c r="G138" t="str">
        <f>entry!G21</f>
        <v>Clear Creek</v>
      </c>
      <c r="H138" s="21">
        <f>entry!H21</f>
        <v>6794</v>
      </c>
      <c r="I138">
        <f>entry!I21</f>
        <v>4.0433599999999998</v>
      </c>
      <c r="J138">
        <f>entry!J21</f>
        <v>6.862E-2</v>
      </c>
      <c r="K138">
        <f>entry!K21</f>
        <v>1.09158</v>
      </c>
      <c r="L138">
        <f>entry!L21</f>
        <v>0.27378999999999998</v>
      </c>
      <c r="M138" s="5"/>
      <c r="N138" s="5">
        <f>entry!N21</f>
        <v>3.0037500000000001</v>
      </c>
      <c r="O138" s="5">
        <f>entry!O21</f>
        <v>0</v>
      </c>
      <c r="P138" s="5">
        <f>entry!P21</f>
        <v>12.711349999999999</v>
      </c>
      <c r="Q138" s="5">
        <f>entry!Q21</f>
        <v>2.3999999999999998E-3</v>
      </c>
      <c r="R138" s="5">
        <f>entry!R21</f>
        <v>21.194850000000002</v>
      </c>
      <c r="S138" s="21">
        <f>entry!S21</f>
        <v>27.470587839999997</v>
      </c>
      <c r="T138" s="21">
        <f>entry!T21</f>
        <v>0.46620427999999997</v>
      </c>
      <c r="U138" s="21">
        <f>entry!U21</f>
        <v>7.4161945199999995</v>
      </c>
      <c r="V138" s="21">
        <f>entry!V21</f>
        <v>1.8601292599999997</v>
      </c>
      <c r="W138" s="21">
        <f>entry!W21</f>
        <v>0</v>
      </c>
      <c r="X138" s="21">
        <f>entry!X21</f>
        <v>20.407477499999999</v>
      </c>
      <c r="Y138" s="21">
        <f>entry!Y21</f>
        <v>0</v>
      </c>
      <c r="Z138" s="21">
        <f>entry!Z21</f>
        <v>86.360911899999991</v>
      </c>
      <c r="AA138" s="21">
        <f>entry!AA21</f>
        <v>1.6305599999999996E-2</v>
      </c>
      <c r="AB138" s="21">
        <f>entry!AB21</f>
        <v>143.99781089999999</v>
      </c>
      <c r="AD138"/>
    </row>
    <row r="139" spans="1:33" x14ac:dyDescent="0.2">
      <c r="A139">
        <f>entry!A41</f>
        <v>189</v>
      </c>
      <c r="B139">
        <f>entry!B41</f>
        <v>190</v>
      </c>
      <c r="C139" t="str">
        <f>entry!C41</f>
        <v>OCCA2</v>
      </c>
      <c r="D139" t="str">
        <f>entry!D41</f>
        <v>OCC</v>
      </c>
      <c r="E139" s="1" t="str">
        <f>entry!E41</f>
        <v>Oxford 1999 Amnd To Urban Renewal</v>
      </c>
      <c r="F139" t="str">
        <f>entry!F41</f>
        <v>Oxford City</v>
      </c>
      <c r="G139" t="str">
        <f>entry!G41</f>
        <v>Clear Creek</v>
      </c>
      <c r="H139" s="21">
        <f>entry!H41</f>
        <v>0</v>
      </c>
      <c r="I139">
        <f>entry!I41</f>
        <v>4.0433599999999998</v>
      </c>
      <c r="J139">
        <f>entry!J41</f>
        <v>6.862E-2</v>
      </c>
      <c r="K139">
        <f>entry!K41</f>
        <v>1.09158</v>
      </c>
      <c r="L139">
        <f>entry!L41</f>
        <v>0.27378999999999998</v>
      </c>
      <c r="M139" s="5"/>
      <c r="N139" s="5">
        <f>entry!N41</f>
        <v>11.47405</v>
      </c>
      <c r="O139" s="5">
        <f>entry!O41</f>
        <v>0</v>
      </c>
      <c r="P139" s="5">
        <f>entry!P41</f>
        <v>12.711349999999999</v>
      </c>
      <c r="Q139" s="5">
        <f>entry!Q41</f>
        <v>2.3999999999999998E-3</v>
      </c>
      <c r="R139" s="5">
        <f>entry!R41</f>
        <v>29.665150000000001</v>
      </c>
      <c r="S139" s="21">
        <f>entry!S41</f>
        <v>0</v>
      </c>
      <c r="T139" s="21">
        <f>entry!T41</f>
        <v>0</v>
      </c>
      <c r="U139" s="21">
        <f>entry!U41</f>
        <v>0</v>
      </c>
      <c r="V139" s="21">
        <f>entry!V41</f>
        <v>0</v>
      </c>
      <c r="W139" s="21">
        <f>entry!W41</f>
        <v>0</v>
      </c>
      <c r="X139" s="21">
        <f>entry!X41</f>
        <v>0</v>
      </c>
      <c r="Y139" s="21">
        <f>entry!Y41</f>
        <v>0</v>
      </c>
      <c r="Z139" s="21">
        <f>entry!Z41</f>
        <v>0</v>
      </c>
      <c r="AA139" s="21">
        <f>entry!AA41</f>
        <v>0</v>
      </c>
      <c r="AB139" s="21">
        <f>entry!AB41</f>
        <v>0</v>
      </c>
      <c r="AD139"/>
    </row>
    <row r="140" spans="1:33" x14ac:dyDescent="0.2">
      <c r="A140">
        <f>entry!A46</f>
        <v>206</v>
      </c>
      <c r="B140">
        <f>entry!B46</f>
        <v>207</v>
      </c>
      <c r="C140" t="str">
        <f>entry!C46</f>
        <v>OCCA3</v>
      </c>
      <c r="D140" t="str">
        <f>entry!D46</f>
        <v>OCC</v>
      </c>
      <c r="E140" s="1" t="str">
        <f>entry!E46</f>
        <v>Oxford 2001 Amnd To Urban Renewal</v>
      </c>
      <c r="F140" t="str">
        <f>entry!F46</f>
        <v>Oxford City</v>
      </c>
      <c r="G140" t="str">
        <f>entry!G46</f>
        <v>Clear Creek</v>
      </c>
      <c r="H140" s="21">
        <f>entry!H46</f>
        <v>0</v>
      </c>
      <c r="I140">
        <f>entry!I46</f>
        <v>4.0433599999999998</v>
      </c>
      <c r="J140">
        <f>entry!J46</f>
        <v>6.862E-2</v>
      </c>
      <c r="K140">
        <f>entry!K46</f>
        <v>1.09158</v>
      </c>
      <c r="L140">
        <f>entry!L46</f>
        <v>0.27378999999999998</v>
      </c>
      <c r="M140" s="5"/>
      <c r="N140" s="5">
        <f>entry!N46</f>
        <v>11.47405</v>
      </c>
      <c r="O140" s="5">
        <f>entry!O46</f>
        <v>0</v>
      </c>
      <c r="P140" s="5">
        <f>entry!P46</f>
        <v>12.711349999999999</v>
      </c>
      <c r="Q140" s="5">
        <f>entry!Q46</f>
        <v>2.3999999999999998E-3</v>
      </c>
      <c r="R140" s="5">
        <f>entry!R46</f>
        <v>29.665150000000001</v>
      </c>
      <c r="S140" s="21">
        <f>entry!S46</f>
        <v>0</v>
      </c>
      <c r="T140" s="21">
        <f>entry!T46</f>
        <v>0</v>
      </c>
      <c r="U140" s="21">
        <f>entry!U46</f>
        <v>0</v>
      </c>
      <c r="V140" s="21">
        <f>entry!V46</f>
        <v>0</v>
      </c>
      <c r="W140" s="21">
        <f>entry!W46</f>
        <v>0</v>
      </c>
      <c r="X140" s="21">
        <f>entry!X46</f>
        <v>0</v>
      </c>
      <c r="Y140" s="21">
        <f>entry!Y46</f>
        <v>0</v>
      </c>
      <c r="Z140" s="21">
        <f>entry!Z46</f>
        <v>0</v>
      </c>
      <c r="AA140" s="21">
        <f>entry!AA46</f>
        <v>0</v>
      </c>
      <c r="AB140" s="21">
        <f>entry!AB46</f>
        <v>0</v>
      </c>
      <c r="AD140"/>
    </row>
    <row r="141" spans="1:33" x14ac:dyDescent="0.2">
      <c r="A141">
        <f>entry!A69</f>
        <v>266</v>
      </c>
      <c r="B141">
        <f>entry!B69</f>
        <v>267</v>
      </c>
      <c r="C141" t="str">
        <f>entry!C69</f>
        <v>OCCA4</v>
      </c>
      <c r="D141" t="str">
        <f>entry!D69</f>
        <v>OCC01</v>
      </c>
      <c r="E141" s="1" t="str">
        <f>entry!E69</f>
        <v>OX 2001 Amend</v>
      </c>
      <c r="F141" t="str">
        <f>entry!F69</f>
        <v>Oxford City</v>
      </c>
      <c r="G141" t="str">
        <f>entry!G69</f>
        <v>Clear Creek</v>
      </c>
      <c r="H141" s="21">
        <f>entry!H69</f>
        <v>0</v>
      </c>
      <c r="I141">
        <f>entry!I69</f>
        <v>4.0433599999999998</v>
      </c>
      <c r="J141">
        <f>entry!J69</f>
        <v>6.862E-2</v>
      </c>
      <c r="K141">
        <f>entry!K69</f>
        <v>1.09158</v>
      </c>
      <c r="L141">
        <f>entry!L69</f>
        <v>0.27378999999999998</v>
      </c>
      <c r="M141" s="5"/>
      <c r="N141" s="5">
        <f>entry!N69</f>
        <v>3.0037500000000001</v>
      </c>
      <c r="O141" s="5">
        <f>entry!O69</f>
        <v>0</v>
      </c>
      <c r="P141" s="5">
        <f>entry!P69</f>
        <v>12.711349999999999</v>
      </c>
      <c r="Q141" s="5">
        <f>entry!Q69</f>
        <v>2.3999999999999998E-3</v>
      </c>
      <c r="R141" s="5">
        <f>entry!R69</f>
        <v>21.194850000000002</v>
      </c>
      <c r="S141" s="21">
        <f>entry!S69</f>
        <v>0</v>
      </c>
      <c r="T141" s="21">
        <f>entry!T69</f>
        <v>0</v>
      </c>
      <c r="U141" s="21">
        <f>entry!U69</f>
        <v>0</v>
      </c>
      <c r="V141" s="21">
        <f>entry!V69</f>
        <v>0</v>
      </c>
      <c r="W141" s="21">
        <f>entry!W69</f>
        <v>0</v>
      </c>
      <c r="X141" s="21">
        <f>entry!X69</f>
        <v>0</v>
      </c>
      <c r="Y141" s="21">
        <f>entry!Y69</f>
        <v>0</v>
      </c>
      <c r="Z141" s="21">
        <f>entry!Z69</f>
        <v>0</v>
      </c>
      <c r="AA141" s="21">
        <f>entry!AA69</f>
        <v>0</v>
      </c>
      <c r="AB141" s="21">
        <f>entry!AB69</f>
        <v>0</v>
      </c>
      <c r="AD141"/>
    </row>
    <row r="142" spans="1:33" x14ac:dyDescent="0.2">
      <c r="C142"/>
      <c r="H142" s="20">
        <f>SUM(H137:H141)</f>
        <v>3126448</v>
      </c>
      <c r="J142"/>
      <c r="M142" s="5"/>
      <c r="O142" s="5"/>
      <c r="P142" s="5"/>
      <c r="S142" s="20">
        <f t="shared" ref="S142:AB142" si="4">SUM(S137:S141)</f>
        <v>12641.35478528</v>
      </c>
      <c r="T142" s="20">
        <f t="shared" si="4"/>
        <v>214.53686175999999</v>
      </c>
      <c r="U142" s="20">
        <f t="shared" si="4"/>
        <v>3412.7681078399996</v>
      </c>
      <c r="V142" s="20">
        <f t="shared" si="4"/>
        <v>855.9901979199999</v>
      </c>
      <c r="W142" s="20">
        <f t="shared" si="4"/>
        <v>0</v>
      </c>
      <c r="X142" s="20">
        <f t="shared" si="4"/>
        <v>35815.473456199994</v>
      </c>
      <c r="Y142" s="20">
        <f t="shared" si="4"/>
        <v>0</v>
      </c>
      <c r="Z142" s="20">
        <f t="shared" si="4"/>
        <v>39741.374784799998</v>
      </c>
      <c r="AA142" s="20">
        <f t="shared" si="4"/>
        <v>7.5034751999999996</v>
      </c>
      <c r="AB142" s="20">
        <f t="shared" si="4"/>
        <v>92689.00166899999</v>
      </c>
      <c r="AD142"/>
    </row>
    <row r="143" spans="1:33" x14ac:dyDescent="0.2">
      <c r="C143"/>
      <c r="H143" s="21"/>
      <c r="J143"/>
      <c r="M143" s="5"/>
      <c r="O143" s="5"/>
      <c r="P143" s="5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D143"/>
    </row>
    <row r="144" spans="1:33" x14ac:dyDescent="0.2">
      <c r="C144"/>
      <c r="H144" s="21"/>
      <c r="J144"/>
      <c r="M144" s="5"/>
      <c r="O144" s="5"/>
      <c r="P144" s="5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D144"/>
    </row>
    <row r="145" spans="1:30" ht="15.75" x14ac:dyDescent="0.25">
      <c r="A145" s="49" t="s">
        <v>159</v>
      </c>
      <c r="C145"/>
      <c r="H145" s="21"/>
      <c r="J145"/>
      <c r="M145" s="5"/>
      <c r="O145" s="5"/>
      <c r="P145" s="5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D145"/>
    </row>
    <row r="146" spans="1:30" x14ac:dyDescent="0.2">
      <c r="A146">
        <f>entry!A60</f>
        <v>241</v>
      </c>
      <c r="B146">
        <f>entry!B60</f>
        <v>242</v>
      </c>
      <c r="C146" t="str">
        <f>entry!C60</f>
        <v>SHGA</v>
      </c>
      <c r="D146" t="str">
        <f>entry!D60</f>
        <v>SHG</v>
      </c>
      <c r="E146" s="1" t="str">
        <f>entry!E60</f>
        <v>Shueyville UR TIF</v>
      </c>
      <c r="F146" t="str">
        <f>entry!F60</f>
        <v>Shueyville</v>
      </c>
      <c r="G146" t="str">
        <f>entry!G60</f>
        <v>College</v>
      </c>
      <c r="H146" s="21">
        <f>entry!H60</f>
        <v>19392383</v>
      </c>
      <c r="I146">
        <f>entry!I60</f>
        <v>4.0433599999999998</v>
      </c>
      <c r="J146">
        <f>entry!J60</f>
        <v>6.862E-2</v>
      </c>
      <c r="K146">
        <f>entry!K60</f>
        <v>1.09158</v>
      </c>
      <c r="L146">
        <f>entry!L60</f>
        <v>0.27378999999999998</v>
      </c>
      <c r="M146" s="5"/>
      <c r="N146" s="5">
        <f>entry!N60</f>
        <v>7.2031799999999997</v>
      </c>
      <c r="O146" s="5">
        <f>entry!O60</f>
        <v>0.1</v>
      </c>
      <c r="P146" s="5">
        <f>entry!P60</f>
        <v>10.385289999999999</v>
      </c>
      <c r="Q146" s="5">
        <f>entry!Q60</f>
        <v>2.3999999999999998E-3</v>
      </c>
      <c r="R146" s="5">
        <f>entry!R60</f>
        <v>23.168219999999998</v>
      </c>
      <c r="S146" s="21">
        <f>entry!S60</f>
        <v>78410.385726880006</v>
      </c>
      <c r="T146" s="21">
        <f>entry!T60</f>
        <v>1330.7053214600001</v>
      </c>
      <c r="U146" s="21">
        <f>entry!U60</f>
        <v>21168.337435140002</v>
      </c>
      <c r="V146" s="21">
        <f>entry!V60</f>
        <v>5309.4405415700003</v>
      </c>
      <c r="W146" s="21">
        <f>entry!W60</f>
        <v>0</v>
      </c>
      <c r="X146" s="21">
        <f>entry!X60</f>
        <v>139686.82537794</v>
      </c>
      <c r="Y146" s="21">
        <f>entry!Y60</f>
        <v>1939.2383000000002</v>
      </c>
      <c r="Z146" s="21">
        <f>entry!Z60</f>
        <v>201395.52124607001</v>
      </c>
      <c r="AA146" s="21">
        <f>entry!AA60</f>
        <v>46.541719200000003</v>
      </c>
      <c r="AB146" s="21">
        <f>entry!AB60</f>
        <v>449286.99566825997</v>
      </c>
      <c r="AD146"/>
    </row>
    <row r="147" spans="1:30" x14ac:dyDescent="0.2">
      <c r="A147">
        <f>entry!A61</f>
        <v>243</v>
      </c>
      <c r="B147">
        <f>entry!B61</f>
        <v>244</v>
      </c>
      <c r="C147" t="str">
        <f>entry!C61</f>
        <v>SHGA1</v>
      </c>
      <c r="D147" t="str">
        <f>entry!D61</f>
        <v>SHG01</v>
      </c>
      <c r="E147" s="1" t="str">
        <f>entry!E61</f>
        <v>Shueyville UR TIF- Ag</v>
      </c>
      <c r="F147" t="str">
        <f>entry!F61</f>
        <v>Shueyville</v>
      </c>
      <c r="G147" t="str">
        <f>entry!G61</f>
        <v>College</v>
      </c>
      <c r="H147" s="21">
        <f>entry!H61</f>
        <v>0</v>
      </c>
      <c r="I147">
        <f>entry!I61</f>
        <v>4.0433599999999998</v>
      </c>
      <c r="J147">
        <f>entry!J61</f>
        <v>6.862E-2</v>
      </c>
      <c r="K147">
        <f>entry!K61</f>
        <v>1.09158</v>
      </c>
      <c r="L147">
        <f>entry!L61</f>
        <v>0.27378999999999998</v>
      </c>
      <c r="M147" s="5"/>
      <c r="N147" s="5">
        <f>entry!N61</f>
        <v>0</v>
      </c>
      <c r="O147" s="5">
        <f>entry!O61</f>
        <v>0.1</v>
      </c>
      <c r="P147" s="5">
        <f>entry!P61</f>
        <v>10.385289999999999</v>
      </c>
      <c r="Q147" s="5">
        <f>entry!Q61</f>
        <v>2.3999999999999998E-3</v>
      </c>
      <c r="R147" s="5">
        <f>entry!R61</f>
        <v>15.965039999999998</v>
      </c>
      <c r="S147" s="21">
        <f>entry!S61</f>
        <v>0</v>
      </c>
      <c r="T147" s="21">
        <f>entry!T61</f>
        <v>0</v>
      </c>
      <c r="U147" s="21">
        <f>entry!U61</f>
        <v>0</v>
      </c>
      <c r="V147" s="21">
        <f>entry!V61</f>
        <v>0</v>
      </c>
      <c r="W147" s="21">
        <f>entry!W61</f>
        <v>0</v>
      </c>
      <c r="X147" s="21">
        <f>entry!X61</f>
        <v>0</v>
      </c>
      <c r="Y147" s="21">
        <f>entry!Y61</f>
        <v>0</v>
      </c>
      <c r="Z147" s="21">
        <f>entry!Z61</f>
        <v>0</v>
      </c>
      <c r="AA147" s="21">
        <f>entry!AA61</f>
        <v>0</v>
      </c>
      <c r="AB147" s="21">
        <f>entry!AB61</f>
        <v>0</v>
      </c>
      <c r="AD147"/>
    </row>
    <row r="148" spans="1:30" x14ac:dyDescent="0.2">
      <c r="A148">
        <f>entry!A86</f>
        <v>307</v>
      </c>
      <c r="B148">
        <f>entry!B86</f>
        <v>308</v>
      </c>
      <c r="C148" t="str">
        <f>entry!C86</f>
        <v>SHGA2</v>
      </c>
      <c r="D148" t="str">
        <f>entry!D86</f>
        <v>SHG</v>
      </c>
      <c r="E148" s="1" t="str">
        <f>entry!E86</f>
        <v>Shueyville UR TIF 2007 Amend</v>
      </c>
      <c r="F148" t="str">
        <f>entry!F86</f>
        <v>Shueyville</v>
      </c>
      <c r="G148" t="str">
        <f>entry!G86</f>
        <v>College</v>
      </c>
      <c r="H148" s="21">
        <f>entry!H86</f>
        <v>2198788</v>
      </c>
      <c r="I148">
        <f>entry!I86</f>
        <v>4.0433599999999998</v>
      </c>
      <c r="J148">
        <f>entry!J86</f>
        <v>6.862E-2</v>
      </c>
      <c r="K148">
        <f>entry!K86</f>
        <v>1.09158</v>
      </c>
      <c r="L148">
        <f>entry!L86</f>
        <v>0.27378999999999998</v>
      </c>
      <c r="M148" s="5"/>
      <c r="N148" s="5">
        <f>entry!N86</f>
        <v>7.2031799999999997</v>
      </c>
      <c r="O148" s="5">
        <f>entry!O86</f>
        <v>0.1</v>
      </c>
      <c r="P148" s="5">
        <f>entry!P86</f>
        <v>10.385289999999999</v>
      </c>
      <c r="Q148" s="5">
        <f>entry!Q86</f>
        <v>2.3999999999999998E-3</v>
      </c>
      <c r="R148" s="5">
        <f>entry!R86</f>
        <v>23.168219999999998</v>
      </c>
      <c r="S148" s="21">
        <f>entry!S86</f>
        <v>8890.4914476800004</v>
      </c>
      <c r="T148" s="21">
        <f>entry!T86</f>
        <v>150.88083255999999</v>
      </c>
      <c r="U148" s="21">
        <f>entry!U86</f>
        <v>2400.1530050400002</v>
      </c>
      <c r="V148" s="21">
        <f>entry!V86</f>
        <v>602.00616651999997</v>
      </c>
      <c r="W148" s="21">
        <f>entry!W86</f>
        <v>0</v>
      </c>
      <c r="X148" s="21">
        <f>entry!X86</f>
        <v>15838.265745839999</v>
      </c>
      <c r="Y148" s="21">
        <f>entry!Y86</f>
        <v>219.87880000000001</v>
      </c>
      <c r="Z148" s="21">
        <f>entry!Z86</f>
        <v>22835.05102852</v>
      </c>
      <c r="AA148" s="21">
        <f>entry!AA86</f>
        <v>5.2770911999999992</v>
      </c>
      <c r="AB148" s="21">
        <f>entry!AB86</f>
        <v>50942.004117359997</v>
      </c>
      <c r="AD148"/>
    </row>
    <row r="149" spans="1:30" x14ac:dyDescent="0.2">
      <c r="C149"/>
      <c r="H149" s="20">
        <f>SUM(H146:H148)</f>
        <v>21591171</v>
      </c>
      <c r="J149"/>
      <c r="M149" s="5"/>
      <c r="O149" s="5"/>
      <c r="P149" s="5"/>
      <c r="S149" s="20">
        <f t="shared" ref="S149:AB149" si="5">SUM(S146:S148)</f>
        <v>87300.87717456001</v>
      </c>
      <c r="T149" s="20">
        <f t="shared" si="5"/>
        <v>1481.5861540200001</v>
      </c>
      <c r="U149" s="20">
        <f t="shared" si="5"/>
        <v>23568.490440180001</v>
      </c>
      <c r="V149" s="20">
        <f t="shared" si="5"/>
        <v>5911.4467080900004</v>
      </c>
      <c r="W149" s="20">
        <f t="shared" si="5"/>
        <v>0</v>
      </c>
      <c r="X149" s="20">
        <f t="shared" si="5"/>
        <v>155525.09112378</v>
      </c>
      <c r="Y149" s="20">
        <f t="shared" si="5"/>
        <v>2159.1171000000004</v>
      </c>
      <c r="Z149" s="20">
        <f t="shared" si="5"/>
        <v>224230.57227459003</v>
      </c>
      <c r="AA149" s="20">
        <f t="shared" si="5"/>
        <v>51.818810400000004</v>
      </c>
      <c r="AB149" s="20">
        <f t="shared" si="5"/>
        <v>500228.99978561996</v>
      </c>
      <c r="AD149"/>
    </row>
    <row r="150" spans="1:30" x14ac:dyDescent="0.2">
      <c r="C150"/>
      <c r="H150" s="21"/>
      <c r="J150"/>
      <c r="M150" s="5"/>
      <c r="O150" s="5"/>
      <c r="P150" s="5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D150"/>
    </row>
    <row r="151" spans="1:30" x14ac:dyDescent="0.2">
      <c r="C151"/>
      <c r="H151" s="21"/>
      <c r="J151"/>
      <c r="M151" s="5"/>
      <c r="O151" s="5"/>
      <c r="P151" s="5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D151"/>
    </row>
    <row r="152" spans="1:30" ht="15.75" x14ac:dyDescent="0.25">
      <c r="A152" s="49" t="s">
        <v>144</v>
      </c>
      <c r="C152"/>
      <c r="H152" s="21"/>
      <c r="J152"/>
      <c r="M152" s="5"/>
      <c r="O152" s="5"/>
      <c r="P152" s="5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D152"/>
    </row>
    <row r="153" spans="1:30" x14ac:dyDescent="0.2">
      <c r="A153">
        <f>entry!A55</f>
        <v>224</v>
      </c>
      <c r="B153">
        <f>entry!B55</f>
        <v>225</v>
      </c>
      <c r="C153" t="str">
        <f>entry!C55</f>
        <v>SOSA</v>
      </c>
      <c r="D153" t="str">
        <f>entry!D55</f>
        <v>SOS</v>
      </c>
      <c r="E153" s="1" t="str">
        <f>entry!E55</f>
        <v>Solon UR TIF</v>
      </c>
      <c r="F153" t="str">
        <f>entry!F55</f>
        <v>Solon</v>
      </c>
      <c r="G153" t="str">
        <f>entry!G55</f>
        <v>Solon</v>
      </c>
      <c r="H153" s="21">
        <f>entry!H55</f>
        <v>25453976</v>
      </c>
      <c r="I153">
        <f>entry!I55</f>
        <v>4.0433599999999998</v>
      </c>
      <c r="J153">
        <f>entry!J55</f>
        <v>6.862E-2</v>
      </c>
      <c r="K153">
        <f>entry!K55</f>
        <v>1.09158</v>
      </c>
      <c r="L153">
        <f>entry!L55</f>
        <v>0.27378999999999998</v>
      </c>
      <c r="M153" s="5"/>
      <c r="N153" s="5">
        <f>entry!N55</f>
        <v>10.976290000000001</v>
      </c>
      <c r="O153" s="5">
        <f>entry!O55</f>
        <v>0</v>
      </c>
      <c r="P153" s="5">
        <f>entry!P55</f>
        <v>9.5508199999999999</v>
      </c>
      <c r="Q153" s="5">
        <f>entry!Q55</f>
        <v>2.3999999999999998E-3</v>
      </c>
      <c r="R153" s="5">
        <f>entry!R55</f>
        <v>26.006860000000003</v>
      </c>
      <c r="S153" s="21">
        <f>entry!S55</f>
        <v>102919.58839935999</v>
      </c>
      <c r="T153" s="21">
        <f>entry!T55</f>
        <v>1746.65183312</v>
      </c>
      <c r="U153" s="21">
        <f>entry!U55</f>
        <v>27785.05112208</v>
      </c>
      <c r="V153" s="21">
        <f>entry!V55</f>
        <v>6969.0440890399987</v>
      </c>
      <c r="W153" s="21">
        <f>entry!W55</f>
        <v>0</v>
      </c>
      <c r="X153" s="21">
        <f>entry!X55</f>
        <v>279390.22222903999</v>
      </c>
      <c r="Y153" s="21">
        <f>entry!Y55</f>
        <v>0</v>
      </c>
      <c r="Z153" s="21">
        <f>entry!Z55</f>
        <v>243106.34306031998</v>
      </c>
      <c r="AA153" s="21">
        <f>entry!AA55</f>
        <v>61.089542399999992</v>
      </c>
      <c r="AB153" s="21">
        <f>entry!AB55</f>
        <v>661977.99027535995</v>
      </c>
      <c r="AD153"/>
    </row>
    <row r="154" spans="1:30" x14ac:dyDescent="0.2">
      <c r="A154">
        <f>entry!A56</f>
        <v>226</v>
      </c>
      <c r="B154">
        <f>entry!B56</f>
        <v>227</v>
      </c>
      <c r="C154" t="str">
        <f>entry!C56</f>
        <v>SOSA1</v>
      </c>
      <c r="D154" t="str">
        <f>entry!D56</f>
        <v>SOS01</v>
      </c>
      <c r="E154" s="1" t="str">
        <f>entry!E56</f>
        <v>Solon UR TIF- Ag</v>
      </c>
      <c r="F154" t="str">
        <f>entry!F56</f>
        <v>Solon Ag</v>
      </c>
      <c r="G154" t="str">
        <f>entry!G56</f>
        <v>Solon</v>
      </c>
      <c r="H154" s="21">
        <f>entry!H56</f>
        <v>0</v>
      </c>
      <c r="I154">
        <f>entry!I56</f>
        <v>4.0433599999999998</v>
      </c>
      <c r="J154">
        <f>entry!J56</f>
        <v>6.862E-2</v>
      </c>
      <c r="K154">
        <f>entry!K56</f>
        <v>1.09158</v>
      </c>
      <c r="L154">
        <f>entry!L56</f>
        <v>0.27378999999999998</v>
      </c>
      <c r="M154" s="5"/>
      <c r="N154" s="5">
        <f>entry!N56</f>
        <v>3.0037500000000001</v>
      </c>
      <c r="O154" s="5">
        <f>entry!O56</f>
        <v>0</v>
      </c>
      <c r="P154" s="5">
        <f>entry!P56</f>
        <v>9.5508199999999999</v>
      </c>
      <c r="Q154" s="5">
        <f>entry!Q56</f>
        <v>2.3999999999999998E-3</v>
      </c>
      <c r="R154" s="5">
        <f>entry!R56</f>
        <v>18.034320000000001</v>
      </c>
      <c r="S154" s="21">
        <f>entry!S56</f>
        <v>0</v>
      </c>
      <c r="T154" s="21">
        <f>entry!T56</f>
        <v>0</v>
      </c>
      <c r="U154" s="21">
        <f>entry!U56</f>
        <v>0</v>
      </c>
      <c r="V154" s="21">
        <f>entry!V56</f>
        <v>0</v>
      </c>
      <c r="W154" s="21">
        <f>entry!W56</f>
        <v>0</v>
      </c>
      <c r="X154" s="21">
        <f>entry!X56</f>
        <v>0</v>
      </c>
      <c r="Y154" s="21">
        <f>entry!Y56</f>
        <v>0</v>
      </c>
      <c r="Z154" s="21">
        <f>entry!Z56</f>
        <v>0</v>
      </c>
      <c r="AA154" s="21">
        <f>entry!AA56</f>
        <v>0</v>
      </c>
      <c r="AB154" s="21">
        <f>entry!AB56</f>
        <v>0</v>
      </c>
      <c r="AD154"/>
    </row>
    <row r="155" spans="1:30" x14ac:dyDescent="0.2">
      <c r="A155">
        <f>entry!A146</f>
        <v>444</v>
      </c>
      <c r="B155">
        <f>entry!B146</f>
        <v>445</v>
      </c>
      <c r="C155" t="str">
        <f>entry!C146</f>
        <v>SOSA6</v>
      </c>
      <c r="D155" t="str">
        <f>entry!D146</f>
        <v>SOS</v>
      </c>
      <c r="E155" s="1" t="str">
        <f>entry!E146</f>
        <v>SOLON-UR NURSING CARE AGR 3 INC</v>
      </c>
      <c r="F155" t="str">
        <f>entry!F146</f>
        <v>Solon</v>
      </c>
      <c r="G155" t="str">
        <f>entry!G146</f>
        <v>Solon</v>
      </c>
      <c r="H155" s="21">
        <f>entry!H146</f>
        <v>297307</v>
      </c>
      <c r="I155" s="21">
        <f>entry!I146</f>
        <v>4.0433599999999998</v>
      </c>
      <c r="J155" s="21">
        <f>entry!J146</f>
        <v>6.862E-2</v>
      </c>
      <c r="K155" s="21">
        <f>entry!K146</f>
        <v>1.09158</v>
      </c>
      <c r="L155" s="21">
        <f>entry!L146</f>
        <v>0.27378999999999998</v>
      </c>
      <c r="M155" s="21">
        <f>entry!M146</f>
        <v>0</v>
      </c>
      <c r="N155" s="21">
        <f>entry!N146</f>
        <v>10.976290000000001</v>
      </c>
      <c r="O155" s="21">
        <f>entry!O146</f>
        <v>0</v>
      </c>
      <c r="P155" s="21">
        <f>entry!P146</f>
        <v>9.5508199999999999</v>
      </c>
      <c r="Q155" s="21">
        <f>entry!Q146</f>
        <v>2.3999999999999998E-3</v>
      </c>
      <c r="R155" s="5">
        <f>entry!R146</f>
        <v>26.006860000000003</v>
      </c>
      <c r="S155" s="21">
        <f>entry!S146</f>
        <v>1202.1192315200001</v>
      </c>
      <c r="T155" s="21">
        <f>entry!T146</f>
        <v>20.401206340000002</v>
      </c>
      <c r="U155" s="21">
        <f>entry!U146</f>
        <v>324.53437506</v>
      </c>
      <c r="V155" s="21">
        <f>entry!V146</f>
        <v>81.399683530000004</v>
      </c>
      <c r="W155" s="21">
        <f>entry!W146</f>
        <v>0</v>
      </c>
      <c r="X155" s="21">
        <f>entry!X146</f>
        <v>3263.3278510300001</v>
      </c>
      <c r="Y155" s="21">
        <f>entry!Y146</f>
        <v>0</v>
      </c>
      <c r="Z155" s="21">
        <f>entry!Z146</f>
        <v>2839.5256417400001</v>
      </c>
      <c r="AA155" s="21">
        <f>entry!AA146</f>
        <v>0.71353679999999997</v>
      </c>
      <c r="AB155" s="21">
        <f>entry!AB146</f>
        <v>7732.0215260200002</v>
      </c>
      <c r="AD155"/>
    </row>
    <row r="156" spans="1:30" x14ac:dyDescent="0.2">
      <c r="C156"/>
      <c r="H156" s="20">
        <f>SUM(H153:H155)</f>
        <v>25751283</v>
      </c>
      <c r="J156"/>
      <c r="M156" s="5"/>
      <c r="O156" s="5"/>
      <c r="P156" s="5"/>
      <c r="S156" s="20">
        <f t="shared" ref="S156:AB156" si="6">SUM(S153:S155)</f>
        <v>104121.70763087999</v>
      </c>
      <c r="T156" s="20">
        <f t="shared" si="6"/>
        <v>1767.05303946</v>
      </c>
      <c r="U156" s="20">
        <f t="shared" si="6"/>
        <v>28109.58549714</v>
      </c>
      <c r="V156" s="20">
        <f t="shared" si="6"/>
        <v>7050.4437725699991</v>
      </c>
      <c r="W156" s="20">
        <f t="shared" si="6"/>
        <v>0</v>
      </c>
      <c r="X156" s="20">
        <f t="shared" si="6"/>
        <v>282653.55008006998</v>
      </c>
      <c r="Y156" s="20">
        <f t="shared" si="6"/>
        <v>0</v>
      </c>
      <c r="Z156" s="20">
        <f t="shared" si="6"/>
        <v>245945.86870205999</v>
      </c>
      <c r="AA156" s="20">
        <f t="shared" si="6"/>
        <v>61.803079199999992</v>
      </c>
      <c r="AB156" s="20">
        <f t="shared" si="6"/>
        <v>669710.01180137997</v>
      </c>
      <c r="AD156"/>
    </row>
    <row r="157" spans="1:30" x14ac:dyDescent="0.2">
      <c r="C157"/>
      <c r="H157" s="21"/>
      <c r="J157"/>
      <c r="M157" s="5"/>
      <c r="O157" s="5"/>
      <c r="P157" s="5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D157"/>
    </row>
    <row r="158" spans="1:30" x14ac:dyDescent="0.2">
      <c r="C158"/>
      <c r="H158" s="21"/>
      <c r="J158"/>
      <c r="M158" s="5"/>
      <c r="O158" s="5"/>
      <c r="P158" s="5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D158"/>
    </row>
    <row r="159" spans="1:30" ht="15.75" x14ac:dyDescent="0.25">
      <c r="A159" s="49" t="s">
        <v>22</v>
      </c>
      <c r="C159"/>
      <c r="H159" s="21"/>
      <c r="J159"/>
      <c r="M159" s="5"/>
      <c r="O159" s="5"/>
      <c r="P159" s="5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D159"/>
    </row>
    <row r="160" spans="1:30" x14ac:dyDescent="0.2">
      <c r="A160">
        <f>entry!A129</f>
        <v>408</v>
      </c>
      <c r="B160">
        <f>entry!B129</f>
        <v>409</v>
      </c>
      <c r="C160" t="str">
        <f>entry!C129</f>
        <v>SWGA4</v>
      </c>
      <c r="D160" t="str">
        <f>entry!D129</f>
        <v>SWG</v>
      </c>
      <c r="E160" s="1" t="str">
        <f>entry!E129</f>
        <v>Swisher URA 2017 Amendment</v>
      </c>
      <c r="F160" t="str">
        <f>entry!F129</f>
        <v>Swisher</v>
      </c>
      <c r="G160" t="str">
        <f>entry!G129</f>
        <v>College</v>
      </c>
      <c r="H160" s="21">
        <f>entry!H129</f>
        <v>3229013</v>
      </c>
      <c r="I160">
        <f>entry!I129</f>
        <v>4.0433599999999998</v>
      </c>
      <c r="J160">
        <f>entry!J129</f>
        <v>6.862E-2</v>
      </c>
      <c r="K160">
        <f>entry!K129</f>
        <v>1.09158</v>
      </c>
      <c r="L160">
        <f>entry!L129</f>
        <v>0.27378999999999998</v>
      </c>
      <c r="M160">
        <f>entry!M129</f>
        <v>0</v>
      </c>
      <c r="N160">
        <f>entry!N129</f>
        <v>9.4010300000000004</v>
      </c>
      <c r="O160">
        <f>entry!O129</f>
        <v>0.1</v>
      </c>
      <c r="P160">
        <f>entry!P129</f>
        <v>10.385289999999999</v>
      </c>
      <c r="Q160">
        <f>entry!Q129</f>
        <v>2.3999999999999998E-3</v>
      </c>
      <c r="R160">
        <f>entry!R129</f>
        <v>25.366070000000001</v>
      </c>
      <c r="S160" s="21">
        <f>entry!S129</f>
        <v>13056.062003679999</v>
      </c>
      <c r="T160" s="21">
        <f>entry!T129</f>
        <v>221.57487205999999</v>
      </c>
      <c r="U160" s="21">
        <f>entry!U129</f>
        <v>3524.7260105400001</v>
      </c>
      <c r="V160" s="21">
        <f>entry!V129</f>
        <v>884.07146926999985</v>
      </c>
      <c r="W160" s="21">
        <f>entry!W129</f>
        <v>0</v>
      </c>
      <c r="X160" s="21">
        <f>entry!X129</f>
        <v>30356.04808339</v>
      </c>
      <c r="Y160" s="21">
        <f>entry!Y129</f>
        <v>322.90129999999999</v>
      </c>
      <c r="Z160" s="21">
        <f>entry!Z129</f>
        <v>33534.23641877</v>
      </c>
      <c r="AA160" s="21">
        <f>entry!AA129</f>
        <v>7.7496311999999987</v>
      </c>
      <c r="AB160" s="21">
        <f>entry!AB129</f>
        <v>81907.36978891</v>
      </c>
      <c r="AD160"/>
    </row>
    <row r="161" spans="1:30" x14ac:dyDescent="0.2">
      <c r="C161"/>
      <c r="H161" s="20">
        <f>SUM(H160:H160)</f>
        <v>3229013</v>
      </c>
      <c r="J161"/>
      <c r="M161" s="5"/>
      <c r="O161" s="5"/>
      <c r="P161" s="5"/>
      <c r="S161" s="20">
        <f t="shared" ref="S161:AB161" si="7">SUM(S160:S160)</f>
        <v>13056.062003679999</v>
      </c>
      <c r="T161" s="20">
        <f t="shared" si="7"/>
        <v>221.57487205999999</v>
      </c>
      <c r="U161" s="20">
        <f t="shared" si="7"/>
        <v>3524.7260105400001</v>
      </c>
      <c r="V161" s="20">
        <f t="shared" si="7"/>
        <v>884.07146926999985</v>
      </c>
      <c r="W161" s="20">
        <f t="shared" si="7"/>
        <v>0</v>
      </c>
      <c r="X161" s="20">
        <f t="shared" si="7"/>
        <v>30356.04808339</v>
      </c>
      <c r="Y161" s="20">
        <f t="shared" si="7"/>
        <v>322.90129999999999</v>
      </c>
      <c r="Z161" s="20">
        <f t="shared" si="7"/>
        <v>33534.23641877</v>
      </c>
      <c r="AA161" s="20">
        <f t="shared" si="7"/>
        <v>7.7496311999999987</v>
      </c>
      <c r="AB161" s="20">
        <f t="shared" si="7"/>
        <v>81907.36978891</v>
      </c>
      <c r="AD161"/>
    </row>
    <row r="162" spans="1:30" x14ac:dyDescent="0.2">
      <c r="C162"/>
      <c r="H162" s="21"/>
      <c r="J162"/>
      <c r="M162" s="5"/>
      <c r="O162" s="5"/>
      <c r="P162" s="5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D162"/>
    </row>
    <row r="163" spans="1:30" x14ac:dyDescent="0.2">
      <c r="C163"/>
      <c r="H163" s="21"/>
      <c r="J163"/>
      <c r="M163" s="5"/>
      <c r="O163" s="5"/>
      <c r="P163" s="5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D163"/>
    </row>
    <row r="164" spans="1:30" ht="15.75" x14ac:dyDescent="0.25">
      <c r="A164" s="49" t="s">
        <v>20</v>
      </c>
      <c r="C164"/>
      <c r="H164" s="21"/>
      <c r="J164"/>
      <c r="M164" s="5"/>
      <c r="O164" s="5"/>
      <c r="P164" s="5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D164"/>
    </row>
    <row r="165" spans="1:30" x14ac:dyDescent="0.2">
      <c r="A165">
        <f>entry!A16</f>
        <v>126</v>
      </c>
      <c r="B165">
        <f>entry!B16</f>
        <v>127</v>
      </c>
      <c r="C165" t="str">
        <f>entry!C16</f>
        <v>TFCA</v>
      </c>
      <c r="D165" t="str">
        <f>entry!D16</f>
        <v>TFC</v>
      </c>
      <c r="E165" s="1" t="str">
        <f>entry!E16</f>
        <v>Tiffin Urban Renewal</v>
      </c>
      <c r="F165" t="str">
        <f>entry!F16</f>
        <v>Tiffin</v>
      </c>
      <c r="G165" t="str">
        <f>entry!G16</f>
        <v>Clear Creek</v>
      </c>
      <c r="H165" s="21">
        <f>entry!H16</f>
        <v>31357464</v>
      </c>
      <c r="I165">
        <f>entry!I16</f>
        <v>4.0433599999999998</v>
      </c>
      <c r="J165">
        <f>entry!J16</f>
        <v>6.862E-2</v>
      </c>
      <c r="K165">
        <f>entry!K16</f>
        <v>1.09158</v>
      </c>
      <c r="L165">
        <f>entry!L16</f>
        <v>0.27378999999999998</v>
      </c>
      <c r="M165" s="5"/>
      <c r="N165" s="5">
        <f>entry!N16</f>
        <v>9.6111199999999997</v>
      </c>
      <c r="O165" s="5">
        <f>entry!O16</f>
        <v>0.11241</v>
      </c>
      <c r="P165" s="5">
        <f>entry!P16</f>
        <v>12.711349999999999</v>
      </c>
      <c r="Q165" s="5">
        <f>entry!Q16</f>
        <v>2.3999999999999998E-3</v>
      </c>
      <c r="R165" s="5">
        <f>entry!R16</f>
        <v>27.914630000000002</v>
      </c>
      <c r="S165" s="21">
        <f>entry!S16</f>
        <v>126789.51563903999</v>
      </c>
      <c r="T165" s="21">
        <f>entry!T16</f>
        <v>2151.74917968</v>
      </c>
      <c r="U165" s="21">
        <f>entry!U16</f>
        <v>34229.180553120001</v>
      </c>
      <c r="V165" s="21">
        <f>entry!V16</f>
        <v>8585.3600685599995</v>
      </c>
      <c r="W165" s="21">
        <f>entry!W16</f>
        <v>0</v>
      </c>
      <c r="X165" s="21">
        <f>entry!X16</f>
        <v>301380.34939967998</v>
      </c>
      <c r="Y165" s="21">
        <f>entry!Y16</f>
        <v>3524.89252824</v>
      </c>
      <c r="Z165" s="21">
        <f>entry!Z16</f>
        <v>398595.70001639996</v>
      </c>
      <c r="AA165" s="21">
        <f>entry!AA16</f>
        <v>75.257913599999995</v>
      </c>
      <c r="AB165" s="21">
        <f>entry!AB16</f>
        <v>875332.00529831985</v>
      </c>
      <c r="AD165"/>
    </row>
    <row r="166" spans="1:30" x14ac:dyDescent="0.2">
      <c r="A166">
        <f>entry!A17</f>
        <v>128</v>
      </c>
      <c r="B166">
        <f>entry!B17</f>
        <v>129</v>
      </c>
      <c r="C166" t="str">
        <f>entry!C17</f>
        <v>TFCA1</v>
      </c>
      <c r="D166" t="str">
        <f>entry!D17</f>
        <v>TFC01</v>
      </c>
      <c r="E166" s="1" t="str">
        <f>entry!E17</f>
        <v>Tiffin Ag Urban Renewal</v>
      </c>
      <c r="F166" t="str">
        <f>entry!F17</f>
        <v>Tiffin</v>
      </c>
      <c r="G166" t="str">
        <f>entry!G17</f>
        <v>Clear Creek</v>
      </c>
      <c r="H166" s="21">
        <f>entry!H17</f>
        <v>0</v>
      </c>
      <c r="I166">
        <f>entry!I17</f>
        <v>4.0433599999999998</v>
      </c>
      <c r="J166">
        <f>entry!J17</f>
        <v>6.862E-2</v>
      </c>
      <c r="K166">
        <f>entry!K17</f>
        <v>1.09158</v>
      </c>
      <c r="L166">
        <f>entry!L17</f>
        <v>0.27378999999999998</v>
      </c>
      <c r="M166" s="5"/>
      <c r="N166" s="5">
        <f>entry!N17</f>
        <v>3.0037500000000001</v>
      </c>
      <c r="O166" s="5">
        <f>entry!O17</f>
        <v>0.11241</v>
      </c>
      <c r="P166" s="5">
        <f>entry!P17</f>
        <v>12.711349999999999</v>
      </c>
      <c r="Q166" s="5">
        <f>entry!Q17</f>
        <v>2.3999999999999998E-3</v>
      </c>
      <c r="R166" s="5">
        <f>entry!R17</f>
        <v>21.307259999999999</v>
      </c>
      <c r="S166" s="21">
        <f>entry!S17</f>
        <v>0</v>
      </c>
      <c r="T166" s="21">
        <f>entry!T17</f>
        <v>0</v>
      </c>
      <c r="U166" s="21">
        <f>entry!U17</f>
        <v>0</v>
      </c>
      <c r="V166" s="21">
        <f>entry!V17</f>
        <v>0</v>
      </c>
      <c r="W166" s="21">
        <f>entry!W17</f>
        <v>0</v>
      </c>
      <c r="X166" s="21">
        <f>entry!X17</f>
        <v>0</v>
      </c>
      <c r="Y166" s="21">
        <f>entry!Y17</f>
        <v>0</v>
      </c>
      <c r="Z166" s="21">
        <f>entry!Z17</f>
        <v>0</v>
      </c>
      <c r="AA166" s="21">
        <f>entry!AA17</f>
        <v>0</v>
      </c>
      <c r="AB166" s="21">
        <f>entry!AB17</f>
        <v>0</v>
      </c>
      <c r="AD166"/>
    </row>
    <row r="167" spans="1:30" x14ac:dyDescent="0.2">
      <c r="A167">
        <f>entry!A66</f>
        <v>259</v>
      </c>
      <c r="B167">
        <f>entry!B66</f>
        <v>260</v>
      </c>
      <c r="C167" t="str">
        <f>entry!C66</f>
        <v>TFCA4</v>
      </c>
      <c r="D167" t="str">
        <f>entry!D66</f>
        <v>TFC</v>
      </c>
      <c r="E167" s="1" t="str">
        <f>entry!E66</f>
        <v>Tiffin City/CC Sch/TF UR 2003</v>
      </c>
      <c r="F167" t="str">
        <f>entry!F66</f>
        <v>Tiffin</v>
      </c>
      <c r="G167" t="str">
        <f>entry!G66</f>
        <v>Clear Creek</v>
      </c>
      <c r="H167" s="21">
        <f>entry!H66</f>
        <v>1046512</v>
      </c>
      <c r="I167">
        <f>entry!I66</f>
        <v>4.0433599999999998</v>
      </c>
      <c r="J167">
        <f>entry!J66</f>
        <v>6.862E-2</v>
      </c>
      <c r="K167">
        <f>entry!K66</f>
        <v>1.09158</v>
      </c>
      <c r="L167">
        <f>entry!L66</f>
        <v>0.27378999999999998</v>
      </c>
      <c r="M167" s="5"/>
      <c r="N167" s="5">
        <f>entry!N66</f>
        <v>9.6111199999999997</v>
      </c>
      <c r="O167" s="5">
        <f>entry!O66</f>
        <v>0.11241</v>
      </c>
      <c r="P167" s="5">
        <f>entry!P66</f>
        <v>12.711349999999999</v>
      </c>
      <c r="Q167" s="5">
        <f>entry!Q66</f>
        <v>2.3999999999999998E-3</v>
      </c>
      <c r="R167" s="5">
        <f>entry!R66</f>
        <v>27.914630000000002</v>
      </c>
      <c r="S167" s="21">
        <f>entry!S66</f>
        <v>4231.4247603199992</v>
      </c>
      <c r="T167" s="21">
        <f>entry!T66</f>
        <v>71.811653440000001</v>
      </c>
      <c r="U167" s="21">
        <f>entry!U66</f>
        <v>1142.3515689599999</v>
      </c>
      <c r="V167" s="21">
        <f>entry!V66</f>
        <v>286.52452047999998</v>
      </c>
      <c r="W167" s="21">
        <f>entry!W66</f>
        <v>0</v>
      </c>
      <c r="X167" s="21">
        <f>entry!X66</f>
        <v>10058.152413439999</v>
      </c>
      <c r="Y167" s="21">
        <f>entry!Y66</f>
        <v>117.63841391999999</v>
      </c>
      <c r="Z167" s="21">
        <f>entry!Z66</f>
        <v>13302.580311199999</v>
      </c>
      <c r="AA167" s="21">
        <f>entry!AA66</f>
        <v>2.5116287999999996</v>
      </c>
      <c r="AB167" s="21">
        <f>entry!AB66</f>
        <v>29212.995270559994</v>
      </c>
      <c r="AD167"/>
    </row>
    <row r="168" spans="1:30" x14ac:dyDescent="0.2">
      <c r="A168">
        <f>entry!A67</f>
        <v>261</v>
      </c>
      <c r="B168">
        <f>entry!B67</f>
        <v>262</v>
      </c>
      <c r="C168" t="str">
        <f>entry!C67</f>
        <v>TFCA5</v>
      </c>
      <c r="D168" t="str">
        <f>entry!D67</f>
        <v>TFC01</v>
      </c>
      <c r="E168" s="1" t="str">
        <f>entry!E67</f>
        <v>Tiffin City Ag/CC Sch/TF UR 2003</v>
      </c>
      <c r="F168" t="str">
        <f>entry!F67</f>
        <v>Tiffin</v>
      </c>
      <c r="G168" t="str">
        <f>entry!G67</f>
        <v>Clear Creek</v>
      </c>
      <c r="H168" s="21">
        <f>entry!H67</f>
        <v>0</v>
      </c>
      <c r="I168">
        <f>entry!I67</f>
        <v>4.0433599999999998</v>
      </c>
      <c r="J168">
        <f>entry!J67</f>
        <v>6.862E-2</v>
      </c>
      <c r="K168">
        <f>entry!K67</f>
        <v>1.09158</v>
      </c>
      <c r="L168">
        <f>entry!L67</f>
        <v>0.27378999999999998</v>
      </c>
      <c r="M168" s="5"/>
      <c r="N168" s="5">
        <f>entry!N67</f>
        <v>3.0037500000000001</v>
      </c>
      <c r="O168" s="5">
        <f>entry!O67</f>
        <v>0.11241</v>
      </c>
      <c r="P168" s="5">
        <f>entry!P67</f>
        <v>12.711349999999999</v>
      </c>
      <c r="Q168" s="5">
        <f>entry!Q67</f>
        <v>2.3999999999999998E-3</v>
      </c>
      <c r="R168" s="5">
        <f>entry!R67</f>
        <v>21.307259999999999</v>
      </c>
      <c r="S168" s="21">
        <f>entry!S67</f>
        <v>0</v>
      </c>
      <c r="T168" s="21">
        <f>entry!T67</f>
        <v>0</v>
      </c>
      <c r="U168" s="21">
        <f>entry!U67</f>
        <v>0</v>
      </c>
      <c r="V168" s="21">
        <f>entry!V67</f>
        <v>0</v>
      </c>
      <c r="W168" s="21">
        <f>entry!W67</f>
        <v>0</v>
      </c>
      <c r="X168" s="21">
        <f>entry!X67</f>
        <v>0</v>
      </c>
      <c r="Y168" s="21">
        <f>entry!Y67</f>
        <v>0</v>
      </c>
      <c r="Z168" s="21">
        <f>entry!Z67</f>
        <v>0</v>
      </c>
      <c r="AA168" s="21">
        <f>entry!AA67</f>
        <v>0</v>
      </c>
      <c r="AB168" s="21">
        <f>entry!AB67</f>
        <v>0</v>
      </c>
      <c r="AD168"/>
    </row>
    <row r="169" spans="1:30" x14ac:dyDescent="0.2">
      <c r="A169">
        <f>entry!A74</f>
        <v>281</v>
      </c>
      <c r="B169">
        <f>entry!B74</f>
        <v>282</v>
      </c>
      <c r="C169" t="str">
        <f>entry!C74</f>
        <v>TFCA6</v>
      </c>
      <c r="D169" t="str">
        <f>entry!D74</f>
        <v>TFC</v>
      </c>
      <c r="E169" s="1" t="str">
        <f>entry!E74</f>
        <v>TF 2005 Amendment</v>
      </c>
      <c r="F169" t="str">
        <f>entry!F74</f>
        <v>Tiffin</v>
      </c>
      <c r="G169" t="str">
        <f>entry!G74</f>
        <v>Clear Creek</v>
      </c>
      <c r="H169" s="21">
        <f>entry!H74</f>
        <v>18750777</v>
      </c>
      <c r="I169">
        <f>entry!I74</f>
        <v>4.0433599999999998</v>
      </c>
      <c r="J169">
        <f>entry!J74</f>
        <v>6.862E-2</v>
      </c>
      <c r="K169">
        <f>entry!K74</f>
        <v>1.09158</v>
      </c>
      <c r="L169">
        <f>entry!L74</f>
        <v>0.27378999999999998</v>
      </c>
      <c r="M169" s="5"/>
      <c r="N169" s="5">
        <f>entry!N74</f>
        <v>9.6111199999999997</v>
      </c>
      <c r="O169" s="5">
        <f>entry!O74</f>
        <v>0.11241</v>
      </c>
      <c r="P169" s="5">
        <f>entry!P74</f>
        <v>12.711349999999999</v>
      </c>
      <c r="Q169" s="5">
        <f>entry!Q74</f>
        <v>2.3999999999999998E-3</v>
      </c>
      <c r="R169" s="5">
        <f>entry!R74</f>
        <v>27.914630000000002</v>
      </c>
      <c r="S169" s="21">
        <f>entry!S74</f>
        <v>75816.141690719989</v>
      </c>
      <c r="T169" s="21">
        <f>entry!T74</f>
        <v>1286.6783177399998</v>
      </c>
      <c r="U169" s="21">
        <f>entry!U74</f>
        <v>20467.973157659999</v>
      </c>
      <c r="V169" s="21">
        <f>entry!V74</f>
        <v>5133.7752348299991</v>
      </c>
      <c r="W169" s="21">
        <f>entry!W74</f>
        <v>0</v>
      </c>
      <c r="X169" s="21">
        <f>entry!X74</f>
        <v>180215.96784023999</v>
      </c>
      <c r="Y169" s="21">
        <f>entry!Y74</f>
        <v>2107.7748425699997</v>
      </c>
      <c r="Z169" s="21">
        <f>entry!Z74</f>
        <v>238347.68921894996</v>
      </c>
      <c r="AA169" s="21">
        <f>entry!AA74</f>
        <v>45.001864799999993</v>
      </c>
      <c r="AB169" s="21">
        <f>entry!AB74</f>
        <v>523421.00216750999</v>
      </c>
      <c r="AD169"/>
    </row>
    <row r="170" spans="1:30" x14ac:dyDescent="0.2">
      <c r="A170">
        <f>entry!A75</f>
        <v>283</v>
      </c>
      <c r="B170">
        <f>entry!B75</f>
        <v>284</v>
      </c>
      <c r="C170" t="str">
        <f>entry!C75</f>
        <v>TFCA7</v>
      </c>
      <c r="D170" t="str">
        <f>entry!D75</f>
        <v>TFC01</v>
      </c>
      <c r="E170" s="1" t="str">
        <f>entry!E75</f>
        <v>TF Ag 2005 Amendment</v>
      </c>
      <c r="F170" t="str">
        <f>entry!F75</f>
        <v>Tiffin</v>
      </c>
      <c r="G170" t="str">
        <f>entry!G75</f>
        <v>Clear Creek</v>
      </c>
      <c r="H170" s="21">
        <f>entry!H75</f>
        <v>0</v>
      </c>
      <c r="I170">
        <f>entry!I75</f>
        <v>4.0433599999999998</v>
      </c>
      <c r="J170">
        <f>entry!J75</f>
        <v>6.862E-2</v>
      </c>
      <c r="K170">
        <f>entry!K75</f>
        <v>1.09158</v>
      </c>
      <c r="L170">
        <f>entry!L75</f>
        <v>0.27378999999999998</v>
      </c>
      <c r="M170" s="5"/>
      <c r="N170" s="5">
        <f>entry!N75</f>
        <v>3.0037500000000001</v>
      </c>
      <c r="O170" s="5">
        <f>entry!O75</f>
        <v>0.11241</v>
      </c>
      <c r="P170" s="5">
        <f>entry!P75</f>
        <v>12.711349999999999</v>
      </c>
      <c r="Q170" s="5">
        <f>entry!Q75</f>
        <v>2.3999999999999998E-3</v>
      </c>
      <c r="R170" s="5">
        <f>entry!R75</f>
        <v>21.307259999999999</v>
      </c>
      <c r="S170" s="21">
        <f>entry!S75</f>
        <v>0</v>
      </c>
      <c r="T170" s="21">
        <f>entry!T75</f>
        <v>0</v>
      </c>
      <c r="U170" s="21">
        <f>entry!U75</f>
        <v>0</v>
      </c>
      <c r="V170" s="21">
        <f>entry!V75</f>
        <v>0</v>
      </c>
      <c r="W170" s="21">
        <f>entry!W75</f>
        <v>0</v>
      </c>
      <c r="X170" s="21">
        <f>entry!X75</f>
        <v>0</v>
      </c>
      <c r="Y170" s="21">
        <f>entry!Y75</f>
        <v>0</v>
      </c>
      <c r="Z170" s="21">
        <f>entry!Z75</f>
        <v>0</v>
      </c>
      <c r="AA170" s="21">
        <f>entry!AA75</f>
        <v>0</v>
      </c>
      <c r="AB170" s="21">
        <f>entry!AB75</f>
        <v>0</v>
      </c>
      <c r="AD170"/>
    </row>
    <row r="171" spans="1:30" x14ac:dyDescent="0.2">
      <c r="A171">
        <f>entry!A96</f>
        <v>327</v>
      </c>
      <c r="B171">
        <f>entry!B96</f>
        <v>328</v>
      </c>
      <c r="C171" t="str">
        <f>entry!C96</f>
        <v>TFCA8</v>
      </c>
      <c r="D171" t="str">
        <f>entry!D96</f>
        <v>TFC</v>
      </c>
      <c r="E171" s="1" t="str">
        <f>entry!E96</f>
        <v>TF 2010 Amendment</v>
      </c>
      <c r="F171" t="str">
        <f>entry!F96</f>
        <v>Tiffin</v>
      </c>
      <c r="G171" t="str">
        <f>entry!G96</f>
        <v>Clear Creek</v>
      </c>
      <c r="H171" s="21">
        <f>entry!H96</f>
        <v>766838</v>
      </c>
      <c r="I171">
        <f>entry!I96</f>
        <v>4.0433599999999998</v>
      </c>
      <c r="J171">
        <f>entry!J96</f>
        <v>6.862E-2</v>
      </c>
      <c r="K171">
        <f>entry!K96</f>
        <v>1.09158</v>
      </c>
      <c r="L171">
        <f>entry!L96</f>
        <v>0.27378999999999998</v>
      </c>
      <c r="M171" s="5"/>
      <c r="N171" s="5">
        <f>entry!N96</f>
        <v>9.6111199999999997</v>
      </c>
      <c r="O171" s="5">
        <f>entry!O96</f>
        <v>0.11241</v>
      </c>
      <c r="P171" s="5">
        <f>entry!P96</f>
        <v>12.711349999999999</v>
      </c>
      <c r="Q171" s="5">
        <f>entry!Q96</f>
        <v>2.3999999999999998E-3</v>
      </c>
      <c r="R171" s="5">
        <f>entry!R96</f>
        <v>27.914630000000002</v>
      </c>
      <c r="S171" s="21">
        <f>entry!S96</f>
        <v>3100.6020956799998</v>
      </c>
      <c r="T171" s="21">
        <f>entry!T96</f>
        <v>52.620423559999999</v>
      </c>
      <c r="U171" s="21">
        <f>entry!U96</f>
        <v>837.06502403999991</v>
      </c>
      <c r="V171" s="21">
        <f>entry!V96</f>
        <v>209.95257601999998</v>
      </c>
      <c r="W171" s="21">
        <f>entry!W96</f>
        <v>0</v>
      </c>
      <c r="X171" s="21">
        <f>entry!X96</f>
        <v>7370.1720385599992</v>
      </c>
      <c r="Y171" s="21">
        <f>entry!Y96</f>
        <v>86.200259579999994</v>
      </c>
      <c r="Z171" s="21">
        <f>entry!Z96</f>
        <v>9747.5462112999994</v>
      </c>
      <c r="AA171" s="21">
        <f>entry!AA96</f>
        <v>1.8404111999999997</v>
      </c>
      <c r="AB171" s="21">
        <f>entry!AB96</f>
        <v>21405.999039939998</v>
      </c>
      <c r="AD171"/>
    </row>
    <row r="172" spans="1:30" x14ac:dyDescent="0.2">
      <c r="A172">
        <f>entry!A120</f>
        <v>388</v>
      </c>
      <c r="B172">
        <f>entry!B120</f>
        <v>389</v>
      </c>
      <c r="C172" t="str">
        <f>entry!C120</f>
        <v>TFCA9</v>
      </c>
      <c r="D172" t="str">
        <f>entry!D120</f>
        <v>TFC</v>
      </c>
      <c r="E172" s="1" t="str">
        <f>entry!E120</f>
        <v>TF 2014 Amendment</v>
      </c>
      <c r="F172" t="str">
        <f>entry!F120</f>
        <v>Tiffin</v>
      </c>
      <c r="G172" t="str">
        <f>entry!G120</f>
        <v>Clear Creek</v>
      </c>
      <c r="H172" s="21">
        <f>entry!H120</f>
        <v>432318</v>
      </c>
      <c r="I172">
        <f>entry!I120</f>
        <v>4.0433599999999998</v>
      </c>
      <c r="J172">
        <f>entry!J120</f>
        <v>6.862E-2</v>
      </c>
      <c r="K172">
        <f>entry!K120</f>
        <v>1.09158</v>
      </c>
      <c r="L172">
        <f>entry!L120</f>
        <v>0.27378999999999998</v>
      </c>
      <c r="M172">
        <f>entry!M120</f>
        <v>0</v>
      </c>
      <c r="N172">
        <f>entry!N120</f>
        <v>9.6111199999999997</v>
      </c>
      <c r="O172">
        <f>entry!O120</f>
        <v>0.11241</v>
      </c>
      <c r="P172">
        <f>entry!P120</f>
        <v>12.711349999999999</v>
      </c>
      <c r="Q172">
        <f>entry!Q120</f>
        <v>2.3999999999999998E-3</v>
      </c>
      <c r="R172">
        <f>entry!R120</f>
        <v>27.914630000000002</v>
      </c>
      <c r="S172" s="21">
        <f>entry!S120</f>
        <v>1748.0173084799999</v>
      </c>
      <c r="T172" s="21">
        <f>entry!T120</f>
        <v>29.665661159999999</v>
      </c>
      <c r="U172" s="21">
        <f>entry!U120</f>
        <v>471.90968243999998</v>
      </c>
      <c r="V172" s="21">
        <f>entry!V120</f>
        <v>118.36434521999999</v>
      </c>
      <c r="W172" s="21">
        <f>entry!W120</f>
        <v>0</v>
      </c>
      <c r="X172" s="21">
        <f>entry!X120</f>
        <v>4155.0601761600001</v>
      </c>
      <c r="Y172" s="21">
        <f>entry!Y120</f>
        <v>48.596866379999994</v>
      </c>
      <c r="Z172" s="21">
        <f>entry!Z120</f>
        <v>5495.3454092999991</v>
      </c>
      <c r="AA172" s="21">
        <f>entry!AA120</f>
        <v>1.0375631999999999</v>
      </c>
      <c r="AB172" s="21">
        <f>entry!AB120</f>
        <v>12067.997012339998</v>
      </c>
      <c r="AD172"/>
    </row>
    <row r="173" spans="1:30" x14ac:dyDescent="0.2">
      <c r="A173">
        <f>entry!A121</f>
        <v>390</v>
      </c>
      <c r="B173">
        <f>entry!B121</f>
        <v>391</v>
      </c>
      <c r="C173" t="str">
        <f>entry!C121</f>
        <v>TFCB1</v>
      </c>
      <c r="D173" t="str">
        <f>entry!D121</f>
        <v>TFC</v>
      </c>
      <c r="E173" s="1" t="str">
        <f>entry!E121</f>
        <v>TF 2016 Amendment</v>
      </c>
      <c r="F173" t="str">
        <f>entry!F121</f>
        <v>Tiffin</v>
      </c>
      <c r="G173" t="str">
        <f>entry!G121</f>
        <v>Clear Creek</v>
      </c>
      <c r="H173" s="21">
        <f>entry!H121</f>
        <v>3697595</v>
      </c>
      <c r="I173">
        <f>entry!I121</f>
        <v>4.0433599999999998</v>
      </c>
      <c r="J173">
        <f>entry!J121</f>
        <v>6.862E-2</v>
      </c>
      <c r="K173">
        <f>entry!K121</f>
        <v>1.09158</v>
      </c>
      <c r="L173">
        <f>entry!L121</f>
        <v>0.27378999999999998</v>
      </c>
      <c r="M173">
        <f>entry!M121</f>
        <v>0</v>
      </c>
      <c r="N173">
        <f>entry!N121</f>
        <v>9.6111199999999997</v>
      </c>
      <c r="O173">
        <f>entry!O121</f>
        <v>0.11241</v>
      </c>
      <c r="P173">
        <f>entry!P121</f>
        <v>12.711349999999999</v>
      </c>
      <c r="Q173">
        <f>entry!Q121</f>
        <v>2.3999999999999998E-3</v>
      </c>
      <c r="R173" s="5">
        <f>entry!R121</f>
        <v>27.914630000000002</v>
      </c>
      <c r="S173" s="21">
        <f>entry!S121</f>
        <v>14950.707719199998</v>
      </c>
      <c r="T173" s="21">
        <f>entry!T121</f>
        <v>253.72896889999998</v>
      </c>
      <c r="U173" s="21">
        <f>entry!U121</f>
        <v>4036.2207500999998</v>
      </c>
      <c r="V173" s="21">
        <f>entry!V121</f>
        <v>1012.3645350499999</v>
      </c>
      <c r="W173" s="21">
        <f>entry!W121</f>
        <v>0</v>
      </c>
      <c r="X173" s="21">
        <f>entry!X121</f>
        <v>35538.029256399997</v>
      </c>
      <c r="Y173" s="21">
        <f>entry!Y121</f>
        <v>415.64665394999997</v>
      </c>
      <c r="Z173" s="21">
        <f>entry!Z121</f>
        <v>47001.424203249997</v>
      </c>
      <c r="AA173" s="21">
        <f>entry!AA121</f>
        <v>8.8742279999999987</v>
      </c>
      <c r="AB173" s="21">
        <f>entry!AB121</f>
        <v>103216.99631485</v>
      </c>
      <c r="AD173"/>
    </row>
    <row r="174" spans="1:30" x14ac:dyDescent="0.2">
      <c r="A174">
        <f>entry!A144</f>
        <v>440</v>
      </c>
      <c r="B174">
        <f>entry!B144</f>
        <v>441</v>
      </c>
      <c r="C174" t="str">
        <f>entry!C144</f>
        <v>TFCB2</v>
      </c>
      <c r="D174" t="str">
        <f>entry!D144</f>
        <v>TFC01</v>
      </c>
      <c r="E174" s="1" t="str">
        <f>entry!E144</f>
        <v>TF AG 2017 INCR</v>
      </c>
      <c r="F174" t="str">
        <f>entry!F144</f>
        <v>Tiffin</v>
      </c>
      <c r="G174" t="str">
        <f>entry!G144</f>
        <v>Clear Creek</v>
      </c>
      <c r="H174" s="21">
        <f>entry!H144</f>
        <v>0</v>
      </c>
      <c r="J174"/>
      <c r="N174"/>
      <c r="Q174"/>
      <c r="R174" s="5">
        <f>entry!R144</f>
        <v>21.307259999999999</v>
      </c>
      <c r="S174" s="21">
        <f>entry!S144</f>
        <v>0</v>
      </c>
      <c r="T174" s="21">
        <f>entry!T144</f>
        <v>0</v>
      </c>
      <c r="U174" s="21">
        <f>entry!U144</f>
        <v>0</v>
      </c>
      <c r="V174" s="21">
        <f>entry!V144</f>
        <v>0</v>
      </c>
      <c r="W174" s="21">
        <f>entry!W144</f>
        <v>0</v>
      </c>
      <c r="X174" s="21">
        <f>entry!X144</f>
        <v>0</v>
      </c>
      <c r="Y174" s="21">
        <f>entry!Y144</f>
        <v>0</v>
      </c>
      <c r="Z174" s="21">
        <f>entry!Z144</f>
        <v>0</v>
      </c>
      <c r="AA174" s="21">
        <f>entry!AA144</f>
        <v>0</v>
      </c>
      <c r="AB174" s="21">
        <f>entry!AB144</f>
        <v>0</v>
      </c>
      <c r="AD174"/>
    </row>
    <row r="175" spans="1:30" x14ac:dyDescent="0.2">
      <c r="A175">
        <f>entry!A145</f>
        <v>442</v>
      </c>
      <c r="B175">
        <f>entry!B145</f>
        <v>443</v>
      </c>
      <c r="C175" t="str">
        <f>entry!C145</f>
        <v>TFCB3</v>
      </c>
      <c r="D175" t="str">
        <f>entry!D145</f>
        <v>TFC</v>
      </c>
      <c r="E175" s="1" t="str">
        <f>entry!E145</f>
        <v>TF AG 2017 AMENDMENT</v>
      </c>
      <c r="F175" t="str">
        <f>entry!F145</f>
        <v>Tiffin</v>
      </c>
      <c r="G175" t="str">
        <f>entry!G145</f>
        <v>Clear Creek</v>
      </c>
      <c r="H175" s="21">
        <f>entry!H145</f>
        <v>4003205</v>
      </c>
      <c r="J175"/>
      <c r="N175"/>
      <c r="Q175"/>
      <c r="R175" s="5">
        <f>entry!R145</f>
        <v>27.914630000000002</v>
      </c>
      <c r="S175" s="21">
        <f>entry!S145</f>
        <v>16186.398968799998</v>
      </c>
      <c r="T175" s="21">
        <f>entry!T145</f>
        <v>274.69992710000002</v>
      </c>
      <c r="U175" s="21">
        <f>entry!U145</f>
        <v>4369.8185138999997</v>
      </c>
      <c r="V175" s="21">
        <f>entry!V145</f>
        <v>1096.0374969499999</v>
      </c>
      <c r="W175" s="21">
        <f>entry!W145</f>
        <v>0</v>
      </c>
      <c r="X175" s="21">
        <f>entry!X145</f>
        <v>38475.283639599998</v>
      </c>
      <c r="Y175" s="21">
        <f>entry!Y145</f>
        <v>450.00027404999997</v>
      </c>
      <c r="Z175" s="21">
        <f>entry!Z145</f>
        <v>50886.13987675</v>
      </c>
      <c r="AA175" s="21">
        <f>entry!AA145</f>
        <v>9.6076919999999983</v>
      </c>
      <c r="AB175" s="21">
        <f>entry!AB145</f>
        <v>111747.98638915</v>
      </c>
      <c r="AD175"/>
    </row>
    <row r="176" spans="1:30" x14ac:dyDescent="0.2">
      <c r="A176" t="str">
        <f>entry!A151</f>
        <v>0454</v>
      </c>
      <c r="B176">
        <f>entry!B151</f>
        <v>455</v>
      </c>
      <c r="C176" t="str">
        <f>entry!C151</f>
        <v>TFCB4</v>
      </c>
      <c r="D176" t="str">
        <f>entry!D151</f>
        <v>TFC01</v>
      </c>
      <c r="E176" s="1" t="str">
        <f>entry!E151</f>
        <v>TIFFIN AG 2020 UR TIF AMENDMENT</v>
      </c>
      <c r="F176" t="str">
        <f>entry!F151</f>
        <v>Tiffin</v>
      </c>
      <c r="G176" t="str">
        <f>entry!G151</f>
        <v>Clear Creek</v>
      </c>
      <c r="H176" s="21">
        <f>entry!H151</f>
        <v>0</v>
      </c>
      <c r="J176"/>
      <c r="N176"/>
      <c r="Q176"/>
      <c r="R176" s="5">
        <f>entry!R151</f>
        <v>21.307259999999999</v>
      </c>
      <c r="S176" s="21">
        <f>entry!S151</f>
        <v>0</v>
      </c>
      <c r="T176" s="21">
        <f>entry!T151</f>
        <v>0</v>
      </c>
      <c r="U176" s="21">
        <f>entry!U151</f>
        <v>0</v>
      </c>
      <c r="V176" s="21">
        <f>entry!V151</f>
        <v>0</v>
      </c>
      <c r="W176" s="21">
        <f>entry!W151</f>
        <v>0</v>
      </c>
      <c r="X176" s="21">
        <f>entry!X151</f>
        <v>0</v>
      </c>
      <c r="Y176" s="21">
        <f>entry!Y151</f>
        <v>0</v>
      </c>
      <c r="Z176" s="21">
        <f>entry!Z151</f>
        <v>0</v>
      </c>
      <c r="AA176" s="21">
        <f>entry!AA151</f>
        <v>0</v>
      </c>
      <c r="AB176" s="21">
        <f>entry!AB151</f>
        <v>0</v>
      </c>
      <c r="AD176"/>
    </row>
    <row r="177" spans="1:33" x14ac:dyDescent="0.2">
      <c r="A177" t="str">
        <f>entry!A152</f>
        <v>0456</v>
      </c>
      <c r="B177">
        <f>entry!B152</f>
        <v>457</v>
      </c>
      <c r="C177" t="str">
        <f>entry!C152</f>
        <v>TFCB5</v>
      </c>
      <c r="D177" t="str">
        <f>entry!D152</f>
        <v>TFC</v>
      </c>
      <c r="E177" s="1" t="str">
        <f>entry!E152</f>
        <v>TIFFIN 2018 UR TIF AMENDMENT</v>
      </c>
      <c r="F177" t="str">
        <f>entry!F152</f>
        <v>Tiffin</v>
      </c>
      <c r="G177" t="str">
        <f>entry!G152</f>
        <v>Clear Creek</v>
      </c>
      <c r="H177" s="21">
        <f>entry!H152</f>
        <v>1575984</v>
      </c>
      <c r="J177"/>
      <c r="N177"/>
      <c r="Q177"/>
      <c r="R177" s="5">
        <f>entry!R152</f>
        <v>27.914630000000002</v>
      </c>
      <c r="S177" s="21">
        <f>entry!S152</f>
        <v>6372.2706662399996</v>
      </c>
      <c r="T177" s="21">
        <f>entry!T152</f>
        <v>108.14402208</v>
      </c>
      <c r="U177" s="21">
        <f>entry!U152</f>
        <v>1720.3126147199998</v>
      </c>
      <c r="V177" s="21">
        <f>entry!V152</f>
        <v>431.48865935999993</v>
      </c>
      <c r="W177" s="21">
        <f>entry!W152</f>
        <v>0</v>
      </c>
      <c r="X177" s="21">
        <f>entry!X152</f>
        <v>15146.971342079998</v>
      </c>
      <c r="Y177" s="21">
        <f>entry!Y152</f>
        <v>177.15636143999998</v>
      </c>
      <c r="Z177" s="21">
        <f>entry!Z152</f>
        <v>20032.884218399999</v>
      </c>
      <c r="AA177" s="21">
        <f>entry!AA152</f>
        <v>3.7823615999999993</v>
      </c>
      <c r="AB177" s="21">
        <f>entry!AB152</f>
        <v>43993.010245919999</v>
      </c>
      <c r="AD177"/>
    </row>
    <row r="178" spans="1:33" s="85" customFormat="1" x14ac:dyDescent="0.2">
      <c r="A178" s="79">
        <v>462</v>
      </c>
      <c r="B178" s="79">
        <v>463</v>
      </c>
      <c r="C178" s="79" t="s">
        <v>413</v>
      </c>
      <c r="D178" s="79" t="s">
        <v>85</v>
      </c>
      <c r="E178" s="80" t="s">
        <v>162</v>
      </c>
      <c r="F178" s="96" t="s">
        <v>20</v>
      </c>
      <c r="G178" s="96" t="s">
        <v>16</v>
      </c>
      <c r="H178" s="152">
        <v>2747950</v>
      </c>
      <c r="I178" s="87">
        <v>4.0433599999999998</v>
      </c>
      <c r="J178" s="88">
        <v>6.862E-2</v>
      </c>
      <c r="K178" s="87">
        <v>1.09158</v>
      </c>
      <c r="L178" s="87">
        <v>0.27378999999999998</v>
      </c>
      <c r="M178" s="81"/>
      <c r="N178" s="88">
        <v>9.6111199999999997</v>
      </c>
      <c r="O178" s="88">
        <v>0.11241</v>
      </c>
      <c r="P178" s="91">
        <v>12.711349999999999</v>
      </c>
      <c r="Q178" s="88">
        <v>2.3999999999999998E-3</v>
      </c>
      <c r="R178" s="83">
        <v>27.914630000000002</v>
      </c>
      <c r="S178" s="84">
        <v>11110.951111999999</v>
      </c>
      <c r="T178" s="84">
        <v>188.56432899999999</v>
      </c>
      <c r="U178" s="84">
        <v>2999.6072609999997</v>
      </c>
      <c r="V178" s="84">
        <v>752.36123049999992</v>
      </c>
      <c r="W178" s="84">
        <v>0</v>
      </c>
      <c r="X178" s="84">
        <v>26410.877203999997</v>
      </c>
      <c r="Y178" s="84">
        <v>308.89705949999995</v>
      </c>
      <c r="Z178" s="84">
        <v>34930.154232499997</v>
      </c>
      <c r="AA178" s="84">
        <v>6.5950799999999994</v>
      </c>
      <c r="AB178" s="84">
        <v>76708.007508499984</v>
      </c>
      <c r="AD178" s="86"/>
      <c r="AE178" s="86"/>
      <c r="AG178" s="86"/>
    </row>
    <row r="179" spans="1:33" s="85" customFormat="1" x14ac:dyDescent="0.2">
      <c r="A179" s="79">
        <v>464</v>
      </c>
      <c r="B179" s="79">
        <v>465</v>
      </c>
      <c r="C179" s="97" t="s">
        <v>421</v>
      </c>
      <c r="D179" s="97" t="s">
        <v>86</v>
      </c>
      <c r="E179" s="117" t="s">
        <v>422</v>
      </c>
      <c r="F179" s="96" t="s">
        <v>20</v>
      </c>
      <c r="G179" s="96" t="s">
        <v>16</v>
      </c>
      <c r="H179" s="152">
        <v>704</v>
      </c>
      <c r="I179" s="87">
        <v>4.0433599999999998</v>
      </c>
      <c r="J179" s="88">
        <v>6.862E-2</v>
      </c>
      <c r="K179" s="87">
        <v>1.09158</v>
      </c>
      <c r="L179" s="87">
        <v>0.27378999999999998</v>
      </c>
      <c r="M179" s="81"/>
      <c r="N179" s="88">
        <v>3.0018199999999999</v>
      </c>
      <c r="O179" s="88">
        <v>0.11241</v>
      </c>
      <c r="P179" s="90">
        <v>12.711349999999999</v>
      </c>
      <c r="Q179" s="88">
        <v>2.3999999999999998E-3</v>
      </c>
      <c r="R179" s="83">
        <v>21.305330000000001</v>
      </c>
      <c r="S179" s="84">
        <v>2.8465254399999997</v>
      </c>
      <c r="T179" s="84">
        <v>4.8308480000000001E-2</v>
      </c>
      <c r="U179" s="84">
        <v>0.76847231999999999</v>
      </c>
      <c r="V179" s="84">
        <v>0.19274815999999997</v>
      </c>
      <c r="W179" s="84">
        <v>0</v>
      </c>
      <c r="X179" s="84">
        <v>2.1132812799999998</v>
      </c>
      <c r="Y179" s="84">
        <v>7.9136639999999994E-2</v>
      </c>
      <c r="Z179" s="84">
        <v>8.9487903999999983</v>
      </c>
      <c r="AA179" s="84">
        <v>1.6895999999999997E-3</v>
      </c>
      <c r="AB179" s="84">
        <v>14.998952319999999</v>
      </c>
      <c r="AD179" s="86"/>
      <c r="AE179" s="86"/>
      <c r="AG179" s="86"/>
    </row>
    <row r="180" spans="1:33" s="85" customFormat="1" x14ac:dyDescent="0.2">
      <c r="A180" s="79">
        <v>469</v>
      </c>
      <c r="B180" s="79">
        <v>470</v>
      </c>
      <c r="C180" s="97" t="s">
        <v>423</v>
      </c>
      <c r="D180" s="97" t="s">
        <v>85</v>
      </c>
      <c r="E180" s="117" t="s">
        <v>424</v>
      </c>
      <c r="F180" s="97" t="s">
        <v>20</v>
      </c>
      <c r="G180" s="97" t="s">
        <v>16</v>
      </c>
      <c r="H180" s="152">
        <v>2819453</v>
      </c>
      <c r="I180" s="87">
        <v>4.0433599999999998</v>
      </c>
      <c r="J180" s="88">
        <v>6.862E-2</v>
      </c>
      <c r="K180" s="87">
        <v>1.09158</v>
      </c>
      <c r="L180" s="87">
        <v>0.27378999999999998</v>
      </c>
      <c r="M180" s="81"/>
      <c r="N180" s="88">
        <v>9.6111199999999997</v>
      </c>
      <c r="O180" s="88">
        <v>0.11241</v>
      </c>
      <c r="P180" s="91">
        <v>12.711349999999999</v>
      </c>
      <c r="Q180" s="88">
        <v>2.3999999999999998E-3</v>
      </c>
      <c r="R180" s="83">
        <v>27.914630000000002</v>
      </c>
      <c r="S180" s="84">
        <v>11400.063482079999</v>
      </c>
      <c r="T180" s="84">
        <v>193.47086486000001</v>
      </c>
      <c r="U180" s="84">
        <v>3077.6585057399998</v>
      </c>
      <c r="V180" s="84">
        <v>771.93803686999991</v>
      </c>
      <c r="W180" s="84">
        <v>0</v>
      </c>
      <c r="X180" s="84">
        <v>27098.101117359998</v>
      </c>
      <c r="Y180" s="84">
        <v>316.93471173</v>
      </c>
      <c r="Z180" s="84">
        <v>35839.05389155</v>
      </c>
      <c r="AA180" s="84">
        <v>6.7666871999999989</v>
      </c>
      <c r="AB180" s="84">
        <v>78703.987297389991</v>
      </c>
      <c r="AD180" s="86"/>
      <c r="AE180" s="86"/>
      <c r="AG180" s="86"/>
    </row>
    <row r="181" spans="1:33" x14ac:dyDescent="0.2">
      <c r="C181"/>
      <c r="H181" s="20">
        <f>SUM(H165:H180)</f>
        <v>67198800</v>
      </c>
      <c r="J181"/>
      <c r="M181" s="5"/>
      <c r="O181" s="5"/>
      <c r="P181" s="5"/>
      <c r="S181" s="20">
        <f t="shared" ref="S181:AB181" si="8">SUM(S165:S180)</f>
        <v>271708.93996799993</v>
      </c>
      <c r="T181" s="20">
        <f t="shared" si="8"/>
        <v>4611.1816559999988</v>
      </c>
      <c r="U181" s="20">
        <f t="shared" si="8"/>
        <v>73352.866103999986</v>
      </c>
      <c r="V181" s="20">
        <f t="shared" si="8"/>
        <v>18398.359451999993</v>
      </c>
      <c r="W181" s="20">
        <f t="shared" si="8"/>
        <v>0</v>
      </c>
      <c r="X181" s="20">
        <f t="shared" si="8"/>
        <v>645851.07770880009</v>
      </c>
      <c r="Y181" s="20">
        <f t="shared" si="8"/>
        <v>7553.8171080000011</v>
      </c>
      <c r="Z181" s="20">
        <f t="shared" si="8"/>
        <v>854187.46637999988</v>
      </c>
      <c r="AA181" s="20">
        <f t="shared" si="8"/>
        <v>161.27711999999997</v>
      </c>
      <c r="AB181" s="20">
        <f t="shared" si="8"/>
        <v>1875824.9854967997</v>
      </c>
      <c r="AD181"/>
    </row>
    <row r="182" spans="1:33" x14ac:dyDescent="0.2">
      <c r="C182"/>
      <c r="H182" s="31"/>
      <c r="J182"/>
      <c r="M182" s="5"/>
      <c r="O182" s="5"/>
      <c r="P182" s="5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D182"/>
    </row>
    <row r="183" spans="1:33" ht="15.75" x14ac:dyDescent="0.25">
      <c r="A183" s="49" t="s">
        <v>326</v>
      </c>
      <c r="C183"/>
      <c r="H183" s="31"/>
      <c r="J183"/>
      <c r="M183" s="5"/>
      <c r="O183" s="5"/>
      <c r="P183" s="5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D183"/>
    </row>
    <row r="184" spans="1:33" x14ac:dyDescent="0.2">
      <c r="A184">
        <f>entry!A122</f>
        <v>392</v>
      </c>
      <c r="B184">
        <f>entry!B122</f>
        <v>393</v>
      </c>
      <c r="C184" t="str">
        <f>entry!C122</f>
        <v>UHIA</v>
      </c>
      <c r="D184" t="str">
        <f>entry!D122</f>
        <v>UHI</v>
      </c>
      <c r="E184" s="1" t="str">
        <f>entry!E122</f>
        <v>Univ. Hts One Univ. Place UR TIF</v>
      </c>
      <c r="F184" t="str">
        <f>entry!F122</f>
        <v>Univ. Heights</v>
      </c>
      <c r="G184" t="str">
        <f>entry!G122</f>
        <v>Iowa City</v>
      </c>
      <c r="H184" s="21">
        <f>entry!H122</f>
        <v>23057131</v>
      </c>
      <c r="I184">
        <f>entry!I122</f>
        <v>4.0433599999999998</v>
      </c>
      <c r="J184">
        <f>entry!J122</f>
        <v>6.862E-2</v>
      </c>
      <c r="K184">
        <f>entry!K122</f>
        <v>1.09158</v>
      </c>
      <c r="L184">
        <f>entry!L122</f>
        <v>0.27378999999999998</v>
      </c>
      <c r="M184">
        <f>entry!M122</f>
        <v>0</v>
      </c>
      <c r="N184">
        <f>entry!N122</f>
        <v>10.582649999999999</v>
      </c>
      <c r="O184">
        <f>entry!O122</f>
        <v>0</v>
      </c>
      <c r="P184">
        <f>entry!P122</f>
        <v>11.48405</v>
      </c>
      <c r="Q184">
        <f>entry!Q122</f>
        <v>2.3999999999999998E-3</v>
      </c>
      <c r="R184">
        <f>entry!R122</f>
        <v>27.54645</v>
      </c>
      <c r="S184" s="21">
        <f>entry!S122</f>
        <v>93228.281200159996</v>
      </c>
      <c r="T184" s="21">
        <f>entry!T122</f>
        <v>1582.1803292200002</v>
      </c>
      <c r="U184" s="21">
        <f>entry!U122</f>
        <v>25168.703056980001</v>
      </c>
      <c r="V184" s="21">
        <f>entry!V122</f>
        <v>6312.8118964899995</v>
      </c>
      <c r="W184" s="21">
        <f>entry!W122</f>
        <v>0</v>
      </c>
      <c r="X184" s="21">
        <f>entry!X122</f>
        <v>244005.54737714998</v>
      </c>
      <c r="Y184" s="21">
        <f>entry!Y122</f>
        <v>0</v>
      </c>
      <c r="Z184" s="21">
        <f>entry!Z122</f>
        <v>264789.24526055</v>
      </c>
      <c r="AA184" s="21">
        <f>entry!AA122</f>
        <v>55.337114399999997</v>
      </c>
      <c r="AB184" s="21">
        <f>entry!AB122</f>
        <v>635142.10623495001</v>
      </c>
      <c r="AD184"/>
    </row>
    <row r="185" spans="1:33" x14ac:dyDescent="0.2">
      <c r="C185"/>
      <c r="H185" s="20">
        <f>SUM(H184:H184)</f>
        <v>23057131</v>
      </c>
      <c r="J185"/>
      <c r="M185" s="5"/>
      <c r="O185" s="5"/>
      <c r="P185" s="5"/>
      <c r="S185" s="20">
        <f t="shared" ref="S185:AB185" si="9">SUM(S184:S184)</f>
        <v>93228.281200159996</v>
      </c>
      <c r="T185" s="20">
        <f t="shared" si="9"/>
        <v>1582.1803292200002</v>
      </c>
      <c r="U185" s="20">
        <f t="shared" si="9"/>
        <v>25168.703056980001</v>
      </c>
      <c r="V185" s="20">
        <f t="shared" si="9"/>
        <v>6312.8118964899995</v>
      </c>
      <c r="W185" s="20">
        <f t="shared" si="9"/>
        <v>0</v>
      </c>
      <c r="X185" s="20">
        <f t="shared" si="9"/>
        <v>244005.54737714998</v>
      </c>
      <c r="Y185" s="20">
        <f t="shared" si="9"/>
        <v>0</v>
      </c>
      <c r="Z185" s="20">
        <f t="shared" si="9"/>
        <v>264789.24526055</v>
      </c>
      <c r="AA185" s="20">
        <f t="shared" si="9"/>
        <v>55.337114399999997</v>
      </c>
      <c r="AB185" s="20">
        <f t="shared" si="9"/>
        <v>635142.10623495001</v>
      </c>
      <c r="AD185"/>
    </row>
    <row r="186" spans="1:33" x14ac:dyDescent="0.2">
      <c r="C186"/>
      <c r="H186" s="21"/>
      <c r="J186"/>
      <c r="M186" s="5"/>
      <c r="O186" s="5"/>
      <c r="P186" s="5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D186"/>
    </row>
    <row r="187" spans="1:33" ht="15.75" x14ac:dyDescent="0.25">
      <c r="A187" s="49" t="s">
        <v>212</v>
      </c>
      <c r="C187"/>
      <c r="H187" s="21"/>
      <c r="J187"/>
      <c r="M187" s="5"/>
      <c r="O187" s="5"/>
      <c r="P187" s="5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D187"/>
    </row>
    <row r="188" spans="1:33" ht="13.5" thickBot="1" x14ac:dyDescent="0.25">
      <c r="H188" s="148">
        <f>SUM(H59,H95,H106,H133,H142,H149,H156,H161,H181,H185)</f>
        <v>967401924</v>
      </c>
      <c r="I188" s="53"/>
      <c r="K188" s="53"/>
      <c r="L188" s="53"/>
      <c r="M188" s="53"/>
      <c r="O188" s="53"/>
      <c r="S188" s="148">
        <f t="shared" ref="S188:AB188" si="10">SUM(S59,S95,S106,S133,S142,S149,S156,S161,S181,S185)</f>
        <v>3911554.2166625592</v>
      </c>
      <c r="T188" s="148">
        <f t="shared" si="10"/>
        <v>66382.78015002</v>
      </c>
      <c r="U188" s="148">
        <f t="shared" si="10"/>
        <v>1055996.18560418</v>
      </c>
      <c r="V188" s="148">
        <f t="shared" si="10"/>
        <v>228133.34552393004</v>
      </c>
      <c r="W188" s="148">
        <f t="shared" si="10"/>
        <v>31622.652421840001</v>
      </c>
      <c r="X188" s="148">
        <f t="shared" si="10"/>
        <v>11286220.914280418</v>
      </c>
      <c r="Y188" s="148">
        <f t="shared" si="10"/>
        <v>10035.835508000002</v>
      </c>
      <c r="Z188" s="148">
        <f t="shared" si="10"/>
        <v>11408275.243058948</v>
      </c>
      <c r="AA188" s="148">
        <f t="shared" si="10"/>
        <v>2321.7527303999991</v>
      </c>
      <c r="AB188" s="148">
        <f t="shared" si="10"/>
        <v>28000543.925940305</v>
      </c>
    </row>
    <row r="189" spans="1:33" ht="13.5" thickTop="1" x14ac:dyDescent="0.2">
      <c r="A189" t="s">
        <v>57</v>
      </c>
      <c r="B189" t="str">
        <f>entry!B168</f>
        <v>The State of Iowa partially reimburses school</v>
      </c>
      <c r="C189" s="4"/>
    </row>
    <row r="190" spans="1:33" x14ac:dyDescent="0.2">
      <c r="B190" t="str">
        <f>entry!B169</f>
        <v>dollars diverted to TIFs.</v>
      </c>
      <c r="C190" s="4"/>
    </row>
  </sheetData>
  <mergeCells count="1">
    <mergeCell ref="I1:AC1"/>
  </mergeCells>
  <phoneticPr fontId="10" type="noConversion"/>
  <printOptions horizontalCentered="1"/>
  <pageMargins left="0" right="0" top="0.53" bottom="0" header="0.42" footer="0"/>
  <pageSetup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D195"/>
  <sheetViews>
    <sheetView topLeftCell="E1" workbookViewId="0">
      <selection activeCell="X188" sqref="X188"/>
    </sheetView>
  </sheetViews>
  <sheetFormatPr defaultRowHeight="12.75" x14ac:dyDescent="0.2"/>
  <cols>
    <col min="1" max="1" width="6" bestFit="1" customWidth="1"/>
    <col min="2" max="2" width="6.85546875" bestFit="1" customWidth="1"/>
    <col min="3" max="3" width="7.85546875" style="1" customWidth="1"/>
    <col min="4" max="4" width="6.85546875" bestFit="1" customWidth="1"/>
    <col min="5" max="5" width="37.42578125" style="1" customWidth="1"/>
    <col min="6" max="6" width="11.5703125" bestFit="1" customWidth="1"/>
    <col min="7" max="7" width="10.7109375" bestFit="1" customWidth="1"/>
    <col min="8" max="8" width="15.85546875" style="45" customWidth="1"/>
    <col min="9" max="9" width="11.140625" hidden="1" customWidth="1"/>
    <col min="10" max="10" width="8" style="5" hidden="1" customWidth="1"/>
    <col min="11" max="11" width="8" hidden="1" customWidth="1"/>
    <col min="12" max="13" width="8.85546875" hidden="1" customWidth="1"/>
    <col min="14" max="14" width="9" style="5" hidden="1" customWidth="1"/>
    <col min="15" max="16" width="9" hidden="1" customWidth="1"/>
    <col min="17" max="17" width="9" style="5" hidden="1" customWidth="1"/>
    <col min="18" max="18" width="9" style="5" customWidth="1"/>
    <col min="19" max="19" width="12.7109375" customWidth="1"/>
    <col min="20" max="20" width="8.85546875" bestFit="1" customWidth="1"/>
    <col min="21" max="21" width="11" customWidth="1"/>
    <col min="22" max="22" width="9.85546875" customWidth="1"/>
    <col min="23" max="23" width="8.85546875" customWidth="1"/>
    <col min="24" max="24" width="11.5703125" customWidth="1"/>
    <col min="25" max="25" width="9.5703125" customWidth="1"/>
    <col min="26" max="26" width="13" customWidth="1"/>
    <col min="27" max="27" width="7.85546875" customWidth="1"/>
    <col min="28" max="28" width="13" customWidth="1"/>
    <col min="29" max="29" width="5.7109375" customWidth="1"/>
    <col min="30" max="30" width="9.140625" style="5"/>
  </cols>
  <sheetData>
    <row r="1" spans="1:30" ht="26.25" x14ac:dyDescent="0.4">
      <c r="A1" s="38"/>
      <c r="B1" s="38"/>
      <c r="C1" s="10"/>
      <c r="D1" s="38"/>
      <c r="E1" s="10"/>
      <c r="F1" s="38"/>
      <c r="G1" s="38"/>
      <c r="H1" s="54" t="str">
        <f>entry!H1</f>
        <v>FY24</v>
      </c>
      <c r="I1" s="158" t="s">
        <v>222</v>
      </c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" x14ac:dyDescent="0.25">
      <c r="H2" s="11"/>
      <c r="U2" s="41" t="str">
        <f>entry!K4</f>
        <v xml:space="preserve">2022 Increment Valuations (for FY24 Taxes) and 2021 (FY23) Levies (for estimates prior to levies being certified).  </v>
      </c>
    </row>
    <row r="3" spans="1:30" x14ac:dyDescent="0.2">
      <c r="A3" s="42" t="s">
        <v>163</v>
      </c>
      <c r="D3" s="42">
        <f>entry!D3</f>
        <v>2022</v>
      </c>
      <c r="E3" s="9" t="s">
        <v>164</v>
      </c>
      <c r="H3" s="11"/>
    </row>
    <row r="4" spans="1:30" x14ac:dyDescent="0.2">
      <c r="A4" s="42" t="s">
        <v>165</v>
      </c>
      <c r="D4" s="42" t="str">
        <f>entry!D4</f>
        <v>2023-2024</v>
      </c>
      <c r="H4" s="11"/>
    </row>
    <row r="5" spans="1:30" x14ac:dyDescent="0.2">
      <c r="D5" s="55"/>
      <c r="E5" s="44"/>
      <c r="I5" s="1" t="s">
        <v>5</v>
      </c>
      <c r="N5" s="6" t="s">
        <v>8</v>
      </c>
      <c r="P5" s="1" t="s">
        <v>3</v>
      </c>
    </row>
    <row r="6" spans="1:30" x14ac:dyDescent="0.2">
      <c r="I6" s="27" t="s">
        <v>6</v>
      </c>
      <c r="K6" s="1" t="s">
        <v>50</v>
      </c>
      <c r="L6" s="1" t="s">
        <v>5</v>
      </c>
      <c r="M6" s="1" t="s">
        <v>8</v>
      </c>
      <c r="N6" s="6" t="s">
        <v>6</v>
      </c>
      <c r="O6" s="1" t="s">
        <v>55</v>
      </c>
      <c r="P6" s="1" t="s">
        <v>65</v>
      </c>
      <c r="R6" s="6" t="s">
        <v>47</v>
      </c>
      <c r="U6" s="1" t="s">
        <v>50</v>
      </c>
      <c r="V6" s="1" t="s">
        <v>5</v>
      </c>
      <c r="W6" s="1" t="s">
        <v>8</v>
      </c>
      <c r="Y6" s="1" t="s">
        <v>55</v>
      </c>
      <c r="AD6" s="6"/>
    </row>
    <row r="7" spans="1:30" x14ac:dyDescent="0.2">
      <c r="A7" t="s">
        <v>7</v>
      </c>
      <c r="B7" t="s">
        <v>7</v>
      </c>
      <c r="C7" s="1" t="s">
        <v>134</v>
      </c>
      <c r="D7" t="s">
        <v>134</v>
      </c>
      <c r="H7" s="46" t="s">
        <v>62</v>
      </c>
      <c r="I7" s="1" t="s">
        <v>63</v>
      </c>
      <c r="J7" s="6" t="s">
        <v>10</v>
      </c>
      <c r="K7" s="1" t="s">
        <v>3</v>
      </c>
      <c r="L7" s="1" t="s">
        <v>11</v>
      </c>
      <c r="M7" s="1" t="s">
        <v>11</v>
      </c>
      <c r="N7" s="6" t="s">
        <v>63</v>
      </c>
      <c r="O7" s="1" t="s">
        <v>59</v>
      </c>
      <c r="P7" s="1" t="s">
        <v>64</v>
      </c>
      <c r="Q7" s="6" t="s">
        <v>7</v>
      </c>
      <c r="R7" s="6" t="s">
        <v>209</v>
      </c>
      <c r="S7" s="1" t="s">
        <v>5</v>
      </c>
      <c r="T7" s="1" t="s">
        <v>10</v>
      </c>
      <c r="U7" s="1" t="s">
        <v>3</v>
      </c>
      <c r="V7" s="1" t="s">
        <v>11</v>
      </c>
      <c r="W7" s="1" t="s">
        <v>11</v>
      </c>
      <c r="X7" s="1" t="s">
        <v>8</v>
      </c>
      <c r="Y7" s="1" t="s">
        <v>59</v>
      </c>
      <c r="Z7" s="1" t="s">
        <v>3</v>
      </c>
      <c r="AA7" s="1" t="s">
        <v>7</v>
      </c>
      <c r="AB7" s="1"/>
      <c r="AD7" s="6"/>
    </row>
    <row r="8" spans="1:30" x14ac:dyDescent="0.2">
      <c r="A8" s="47" t="s">
        <v>168</v>
      </c>
      <c r="B8" s="47" t="s">
        <v>160</v>
      </c>
      <c r="C8" s="2" t="s">
        <v>1</v>
      </c>
      <c r="D8" s="47" t="s">
        <v>2</v>
      </c>
      <c r="E8" s="2" t="s">
        <v>12</v>
      </c>
      <c r="F8" s="47" t="s">
        <v>4</v>
      </c>
      <c r="G8" s="47" t="s">
        <v>3</v>
      </c>
      <c r="H8" s="48" t="s">
        <v>0</v>
      </c>
      <c r="I8" s="2" t="s">
        <v>64</v>
      </c>
      <c r="J8" s="7" t="s">
        <v>6</v>
      </c>
      <c r="K8" s="2" t="s">
        <v>6</v>
      </c>
      <c r="L8" s="2" t="s">
        <v>6</v>
      </c>
      <c r="M8" s="2" t="s">
        <v>6</v>
      </c>
      <c r="N8" s="7" t="s">
        <v>64</v>
      </c>
      <c r="O8" s="2" t="s">
        <v>6</v>
      </c>
      <c r="P8" s="2" t="s">
        <v>66</v>
      </c>
      <c r="Q8" s="7" t="s">
        <v>6</v>
      </c>
      <c r="R8" s="7" t="s">
        <v>6</v>
      </c>
      <c r="S8" s="2" t="s">
        <v>9</v>
      </c>
      <c r="T8" s="2" t="s">
        <v>9</v>
      </c>
      <c r="U8" s="2" t="s">
        <v>9</v>
      </c>
      <c r="V8" s="2" t="s">
        <v>9</v>
      </c>
      <c r="W8" s="2" t="s">
        <v>9</v>
      </c>
      <c r="X8" s="2" t="s">
        <v>9</v>
      </c>
      <c r="Y8" s="2" t="s">
        <v>9</v>
      </c>
      <c r="Z8" s="2" t="s">
        <v>9</v>
      </c>
      <c r="AA8" s="2" t="s">
        <v>9</v>
      </c>
      <c r="AB8" s="2" t="s">
        <v>51</v>
      </c>
      <c r="AD8" s="7"/>
    </row>
    <row r="9" spans="1:30" x14ac:dyDescent="0.2">
      <c r="A9" s="47"/>
      <c r="B9" s="47"/>
      <c r="C9" s="2"/>
      <c r="D9" s="47"/>
      <c r="E9" s="2"/>
      <c r="F9" s="47"/>
      <c r="G9" s="47"/>
      <c r="H9" s="48"/>
      <c r="I9" s="2"/>
      <c r="J9" s="7"/>
      <c r="K9" s="2"/>
      <c r="L9" s="2"/>
      <c r="M9" s="2"/>
      <c r="N9" s="7"/>
      <c r="O9" s="2"/>
      <c r="P9" s="2"/>
      <c r="Q9" s="7"/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D9" s="7"/>
    </row>
    <row r="10" spans="1:30" ht="15.75" x14ac:dyDescent="0.25">
      <c r="A10" s="49" t="s">
        <v>16</v>
      </c>
      <c r="B10" s="47"/>
      <c r="C10" s="2"/>
      <c r="D10" s="47"/>
      <c r="E10" s="2"/>
      <c r="F10" s="47"/>
      <c r="G10" s="47"/>
      <c r="H10" s="48"/>
      <c r="I10" s="2"/>
      <c r="J10" s="7"/>
      <c r="K10" s="2"/>
      <c r="L10" s="2"/>
      <c r="M10" s="2"/>
      <c r="N10" s="7"/>
      <c r="O10" s="2"/>
      <c r="P10" s="2"/>
      <c r="Q10" s="7"/>
      <c r="R10" s="7"/>
      <c r="S10" s="2"/>
      <c r="T10" s="2"/>
      <c r="U10" s="2"/>
      <c r="V10" s="2"/>
      <c r="W10" s="2"/>
      <c r="X10" s="2"/>
      <c r="Y10" s="2"/>
      <c r="Z10" s="2"/>
      <c r="AA10" s="2"/>
      <c r="AB10" s="2"/>
      <c r="AD10" s="7"/>
    </row>
    <row r="11" spans="1:30" x14ac:dyDescent="0.2">
      <c r="A11">
        <f>entry!A11</f>
        <v>103</v>
      </c>
      <c r="B11">
        <f>entry!B11</f>
        <v>104</v>
      </c>
      <c r="C11" t="str">
        <f>entry!C11</f>
        <v>NLCA</v>
      </c>
      <c r="D11" t="str">
        <f>entry!D11</f>
        <v>NLC</v>
      </c>
      <c r="E11" t="str">
        <f>entry!E11</f>
        <v>North Liberty Urban Renewal</v>
      </c>
      <c r="F11" t="str">
        <f>entry!F11</f>
        <v>North Liberty</v>
      </c>
      <c r="G11" t="str">
        <f>entry!G11</f>
        <v>Clear Creek</v>
      </c>
      <c r="H11" s="21">
        <f>entry!H11</f>
        <v>61345794</v>
      </c>
      <c r="I11">
        <f>entry!I11</f>
        <v>4.0433599999999998</v>
      </c>
      <c r="J11">
        <f>entry!J11</f>
        <v>6.862E-2</v>
      </c>
      <c r="K11">
        <f>entry!K11</f>
        <v>1.09158</v>
      </c>
      <c r="L11">
        <f>entry!L11</f>
        <v>0.27378999999999998</v>
      </c>
      <c r="M11">
        <f>entry!M11</f>
        <v>0</v>
      </c>
      <c r="N11">
        <f>entry!N11</f>
        <v>10.10238</v>
      </c>
      <c r="O11">
        <f>entry!O11</f>
        <v>0</v>
      </c>
      <c r="P11">
        <f>entry!P11</f>
        <v>12.711349999999999</v>
      </c>
      <c r="Q11">
        <f>entry!Q11</f>
        <v>2.3999999999999998E-3</v>
      </c>
      <c r="R11">
        <f>entry!R11</f>
        <v>28.293480000000002</v>
      </c>
      <c r="S11" s="21">
        <f>entry!S11</f>
        <v>248043.12962784001</v>
      </c>
      <c r="T11" s="21">
        <f>entry!T11</f>
        <v>4209.5483842800004</v>
      </c>
      <c r="U11" s="21">
        <f>entry!U11</f>
        <v>66963.841814519998</v>
      </c>
      <c r="V11" s="21">
        <f>entry!V11</f>
        <v>16795.864939259998</v>
      </c>
      <c r="W11" s="21">
        <f>entry!W11</f>
        <v>0</v>
      </c>
      <c r="X11" s="21">
        <f>entry!X11</f>
        <v>619738.52238972008</v>
      </c>
      <c r="Y11" s="21">
        <f>entry!Y11</f>
        <v>0</v>
      </c>
      <c r="Z11" s="21">
        <f>entry!Z11</f>
        <v>779787.85856189998</v>
      </c>
      <c r="AA11" s="21">
        <f>entry!AA11</f>
        <v>147.2299056</v>
      </c>
      <c r="AB11" s="21">
        <f>entry!AB11</f>
        <v>1735685.9956231201</v>
      </c>
      <c r="AD11"/>
    </row>
    <row r="12" spans="1:30" x14ac:dyDescent="0.2">
      <c r="A12">
        <f>entry!A12</f>
        <v>105</v>
      </c>
      <c r="B12">
        <f>entry!B12</f>
        <v>106</v>
      </c>
      <c r="C12" t="str">
        <f>entry!C12</f>
        <v>NLCA1</v>
      </c>
      <c r="D12" t="str">
        <f>entry!D12</f>
        <v>NLC01</v>
      </c>
      <c r="E12" t="str">
        <f>entry!E12</f>
        <v>North Liberty Ag Urban Renewal</v>
      </c>
      <c r="F12" t="str">
        <f>entry!F12</f>
        <v>North Liberty</v>
      </c>
      <c r="G12" t="str">
        <f>entry!G12</f>
        <v>Clear Creek</v>
      </c>
      <c r="H12" s="21">
        <f>entry!H12</f>
        <v>70866</v>
      </c>
      <c r="I12">
        <f>entry!I12</f>
        <v>4.0433599999999998</v>
      </c>
      <c r="J12">
        <f>entry!J12</f>
        <v>6.862E-2</v>
      </c>
      <c r="K12">
        <f>entry!K12</f>
        <v>1.09158</v>
      </c>
      <c r="L12">
        <f>entry!L12</f>
        <v>0.27378999999999998</v>
      </c>
      <c r="M12">
        <f>entry!M12</f>
        <v>0</v>
      </c>
      <c r="N12">
        <f>entry!N12</f>
        <v>3.0037500000000001</v>
      </c>
      <c r="O12">
        <f>entry!O12</f>
        <v>0</v>
      </c>
      <c r="P12">
        <f>entry!P12</f>
        <v>12.711349999999999</v>
      </c>
      <c r="Q12">
        <f>entry!Q12</f>
        <v>2.3999999999999998E-3</v>
      </c>
      <c r="R12">
        <f>entry!R12</f>
        <v>21.194850000000002</v>
      </c>
      <c r="S12" s="21">
        <f>entry!S12</f>
        <v>286.53674975999996</v>
      </c>
      <c r="T12" s="21">
        <f>entry!T12</f>
        <v>4.8628249200000004</v>
      </c>
      <c r="U12" s="21">
        <f>entry!U12</f>
        <v>77.355908279999994</v>
      </c>
      <c r="V12" s="21">
        <f>entry!V12</f>
        <v>19.40240214</v>
      </c>
      <c r="W12" s="21">
        <f>entry!W12</f>
        <v>0</v>
      </c>
      <c r="X12" s="21">
        <f>entry!X12</f>
        <v>212.86374750000002</v>
      </c>
      <c r="Y12" s="21">
        <f>entry!Y12</f>
        <v>0</v>
      </c>
      <c r="Z12" s="21">
        <f>entry!Z12</f>
        <v>900.80252910000002</v>
      </c>
      <c r="AA12" s="21">
        <f>entry!AA12</f>
        <v>0.17007839999999999</v>
      </c>
      <c r="AB12" s="21">
        <f>entry!AB12</f>
        <v>1501.9942400999998</v>
      </c>
      <c r="AD12"/>
    </row>
    <row r="13" spans="1:30" x14ac:dyDescent="0.2">
      <c r="A13">
        <f>entry!A15</f>
        <v>115</v>
      </c>
      <c r="B13">
        <f>entry!B15</f>
        <v>116</v>
      </c>
      <c r="C13" t="str">
        <f>entry!C15</f>
        <v>CVCA1</v>
      </c>
      <c r="D13" t="str">
        <f>entry!D15</f>
        <v>CVC</v>
      </c>
      <c r="E13" t="str">
        <f>entry!E15</f>
        <v>CPMI</v>
      </c>
      <c r="F13" t="str">
        <f>entry!F15</f>
        <v>Coralville</v>
      </c>
      <c r="G13" t="str">
        <f>entry!G15</f>
        <v>Clear Creek</v>
      </c>
      <c r="H13" s="21">
        <f>entry!H15</f>
        <v>5381265</v>
      </c>
      <c r="I13">
        <f>entry!I15</f>
        <v>4.0433599999999998</v>
      </c>
      <c r="J13">
        <f>entry!J15</f>
        <v>6.862E-2</v>
      </c>
      <c r="K13">
        <f>entry!K15</f>
        <v>1.09158</v>
      </c>
      <c r="L13">
        <f>entry!L15</f>
        <v>0.27378999999999998</v>
      </c>
      <c r="M13">
        <f>entry!M15</f>
        <v>0</v>
      </c>
      <c r="N13">
        <f>entry!N15</f>
        <v>12.1921</v>
      </c>
      <c r="O13">
        <f>entry!O15</f>
        <v>0</v>
      </c>
      <c r="P13">
        <f>entry!P15</f>
        <v>12.711349999999999</v>
      </c>
      <c r="Q13">
        <f>entry!Q15</f>
        <v>2.3999999999999998E-3</v>
      </c>
      <c r="R13">
        <f>entry!R15</f>
        <v>30.383199999999999</v>
      </c>
      <c r="S13" s="21">
        <f>entry!S15</f>
        <v>21758.391650400001</v>
      </c>
      <c r="T13" s="21">
        <f>entry!T15</f>
        <v>369.26240430000001</v>
      </c>
      <c r="U13" s="21">
        <f>entry!U15</f>
        <v>5874.0812487000003</v>
      </c>
      <c r="V13" s="21">
        <f>entry!V15</f>
        <v>1473.3365443499999</v>
      </c>
      <c r="W13" s="21">
        <f>entry!W15</f>
        <v>0</v>
      </c>
      <c r="X13" s="21">
        <f>entry!X15</f>
        <v>65608.921006500008</v>
      </c>
      <c r="Y13" s="21">
        <f>entry!Y15</f>
        <v>0</v>
      </c>
      <c r="Z13" s="21">
        <f>entry!Z15</f>
        <v>68403.142857750005</v>
      </c>
      <c r="AA13" s="21">
        <f>entry!AA15</f>
        <v>12.915035999999999</v>
      </c>
      <c r="AB13" s="21">
        <f>entry!AB15</f>
        <v>163500.05074800001</v>
      </c>
      <c r="AD13"/>
    </row>
    <row r="14" spans="1:30" x14ac:dyDescent="0.2">
      <c r="A14">
        <f>entry!A16</f>
        <v>126</v>
      </c>
      <c r="B14">
        <f>entry!B16</f>
        <v>127</v>
      </c>
      <c r="C14" t="str">
        <f>entry!C16</f>
        <v>TFCA</v>
      </c>
      <c r="D14" t="str">
        <f>entry!D16</f>
        <v>TFC</v>
      </c>
      <c r="E14" t="str">
        <f>entry!E16</f>
        <v>Tiffin Urban Renewal</v>
      </c>
      <c r="F14" t="str">
        <f>entry!F16</f>
        <v>Tiffin</v>
      </c>
      <c r="G14" t="str">
        <f>entry!G16</f>
        <v>Clear Creek</v>
      </c>
      <c r="H14" s="21">
        <f>entry!H16</f>
        <v>31357464</v>
      </c>
      <c r="I14">
        <f>entry!I16</f>
        <v>4.0433599999999998</v>
      </c>
      <c r="J14">
        <f>entry!J16</f>
        <v>6.862E-2</v>
      </c>
      <c r="K14">
        <f>entry!K16</f>
        <v>1.09158</v>
      </c>
      <c r="L14">
        <f>entry!L16</f>
        <v>0.27378999999999998</v>
      </c>
      <c r="M14">
        <f>entry!M16</f>
        <v>0</v>
      </c>
      <c r="N14">
        <f>entry!N16</f>
        <v>9.6111199999999997</v>
      </c>
      <c r="O14">
        <f>entry!O16</f>
        <v>0.11241</v>
      </c>
      <c r="P14">
        <f>entry!P16</f>
        <v>12.711349999999999</v>
      </c>
      <c r="Q14">
        <f>entry!Q16</f>
        <v>2.3999999999999998E-3</v>
      </c>
      <c r="R14">
        <f>entry!R16</f>
        <v>27.914630000000002</v>
      </c>
      <c r="S14" s="21">
        <f>entry!S16</f>
        <v>126789.51563903999</v>
      </c>
      <c r="T14" s="21">
        <f>entry!T16</f>
        <v>2151.74917968</v>
      </c>
      <c r="U14" s="21">
        <f>entry!U16</f>
        <v>34229.180553120001</v>
      </c>
      <c r="V14" s="21">
        <f>entry!V16</f>
        <v>8585.3600685599995</v>
      </c>
      <c r="W14" s="21">
        <f>entry!W16</f>
        <v>0</v>
      </c>
      <c r="X14" s="21">
        <f>entry!X16</f>
        <v>301380.34939967998</v>
      </c>
      <c r="Y14" s="21">
        <f>entry!Y16</f>
        <v>3524.89252824</v>
      </c>
      <c r="Z14" s="21">
        <f>entry!Z16</f>
        <v>398595.70001639996</v>
      </c>
      <c r="AA14" s="21">
        <f>entry!AA16</f>
        <v>75.257913599999995</v>
      </c>
      <c r="AB14" s="21">
        <f>entry!AB16</f>
        <v>875332.00529831985</v>
      </c>
      <c r="AD14"/>
    </row>
    <row r="15" spans="1:30" x14ac:dyDescent="0.2">
      <c r="A15">
        <f>entry!A17</f>
        <v>128</v>
      </c>
      <c r="B15">
        <f>entry!B17</f>
        <v>129</v>
      </c>
      <c r="C15" t="str">
        <f>entry!C17</f>
        <v>TFCA1</v>
      </c>
      <c r="D15" t="str">
        <f>entry!D17</f>
        <v>TFC01</v>
      </c>
      <c r="E15" t="str">
        <f>entry!E17</f>
        <v>Tiffin Ag Urban Renewal</v>
      </c>
      <c r="F15" t="str">
        <f>entry!F17</f>
        <v>Tiffin</v>
      </c>
      <c r="G15" t="str">
        <f>entry!G17</f>
        <v>Clear Creek</v>
      </c>
      <c r="H15" s="21">
        <f>entry!H17</f>
        <v>0</v>
      </c>
      <c r="I15">
        <f>entry!I17</f>
        <v>4.0433599999999998</v>
      </c>
      <c r="J15">
        <f>entry!J17</f>
        <v>6.862E-2</v>
      </c>
      <c r="K15">
        <f>entry!K17</f>
        <v>1.09158</v>
      </c>
      <c r="L15">
        <f>entry!L17</f>
        <v>0.27378999999999998</v>
      </c>
      <c r="M15">
        <f>entry!M17</f>
        <v>0</v>
      </c>
      <c r="N15">
        <f>entry!N17</f>
        <v>3.0037500000000001</v>
      </c>
      <c r="O15">
        <f>entry!O17</f>
        <v>0.11241</v>
      </c>
      <c r="P15">
        <f>entry!P17</f>
        <v>12.711349999999999</v>
      </c>
      <c r="Q15">
        <f>entry!Q17</f>
        <v>2.3999999999999998E-3</v>
      </c>
      <c r="R15">
        <f>entry!R17</f>
        <v>21.307259999999999</v>
      </c>
      <c r="S15" s="21">
        <f>entry!S17</f>
        <v>0</v>
      </c>
      <c r="T15" s="21">
        <f>entry!T17</f>
        <v>0</v>
      </c>
      <c r="U15" s="21">
        <f>entry!U17</f>
        <v>0</v>
      </c>
      <c r="V15" s="21">
        <f>entry!V17</f>
        <v>0</v>
      </c>
      <c r="W15" s="21">
        <f>entry!W17</f>
        <v>0</v>
      </c>
      <c r="X15" s="21">
        <f>entry!X17</f>
        <v>0</v>
      </c>
      <c r="Y15" s="21">
        <f>entry!Y17</f>
        <v>0</v>
      </c>
      <c r="Z15" s="21">
        <f>entry!Z17</f>
        <v>0</v>
      </c>
      <c r="AA15" s="21">
        <f>entry!AA17</f>
        <v>0</v>
      </c>
      <c r="AB15" s="21">
        <f>entry!AB17</f>
        <v>0</v>
      </c>
      <c r="AD15"/>
    </row>
    <row r="16" spans="1:30" x14ac:dyDescent="0.2">
      <c r="A16">
        <f>entry!A18</f>
        <v>130</v>
      </c>
      <c r="B16">
        <f>entry!B18</f>
        <v>131</v>
      </c>
      <c r="C16" t="str">
        <f>entry!C18</f>
        <v>OCCA</v>
      </c>
      <c r="D16" t="str">
        <f>entry!D18</f>
        <v>OCC</v>
      </c>
      <c r="E16" t="str">
        <f>entry!E18</f>
        <v>Oxford 1993 Urban Renewal</v>
      </c>
      <c r="F16" t="str">
        <f>entry!F18</f>
        <v>Oxford City</v>
      </c>
      <c r="G16" t="str">
        <f>entry!G18</f>
        <v>Clear Creek</v>
      </c>
      <c r="H16" s="21">
        <f>entry!H18</f>
        <v>3119654</v>
      </c>
      <c r="I16">
        <f>entry!I18</f>
        <v>4.0433599999999998</v>
      </c>
      <c r="J16">
        <f>entry!J18</f>
        <v>6.862E-2</v>
      </c>
      <c r="K16">
        <f>entry!K18</f>
        <v>1.09158</v>
      </c>
      <c r="L16">
        <f>entry!L18</f>
        <v>0.27378999999999998</v>
      </c>
      <c r="M16">
        <f>entry!M18</f>
        <v>0</v>
      </c>
      <c r="N16">
        <f>entry!N18</f>
        <v>11.47405</v>
      </c>
      <c r="O16">
        <f>entry!O18</f>
        <v>0</v>
      </c>
      <c r="P16">
        <f>entry!P18</f>
        <v>12.711349999999999</v>
      </c>
      <c r="Q16">
        <f>entry!Q18</f>
        <v>2.3999999999999998E-3</v>
      </c>
      <c r="R16">
        <f>entry!R18</f>
        <v>29.665150000000001</v>
      </c>
      <c r="S16" s="21">
        <f>entry!S18</f>
        <v>12613.88419744</v>
      </c>
      <c r="T16" s="21">
        <f>entry!T18</f>
        <v>214.07065747999999</v>
      </c>
      <c r="U16" s="21">
        <f>entry!U18</f>
        <v>3405.3519133199998</v>
      </c>
      <c r="V16" s="21">
        <f>entry!V18</f>
        <v>854.13006865999989</v>
      </c>
      <c r="W16" s="21">
        <f>entry!W18</f>
        <v>0</v>
      </c>
      <c r="X16" s="21">
        <f>entry!X18</f>
        <v>35795.065978699997</v>
      </c>
      <c r="Y16" s="21">
        <f>entry!Y18</f>
        <v>0</v>
      </c>
      <c r="Z16" s="21">
        <f>entry!Z18</f>
        <v>39655.013872899995</v>
      </c>
      <c r="AA16" s="21">
        <f>entry!AA18</f>
        <v>7.4871695999999996</v>
      </c>
      <c r="AB16" s="21">
        <f>entry!AB18</f>
        <v>92545.003858099997</v>
      </c>
      <c r="AD16"/>
    </row>
    <row r="17" spans="1:30" x14ac:dyDescent="0.2">
      <c r="A17">
        <f>entry!A21</f>
        <v>136</v>
      </c>
      <c r="B17">
        <f>entry!B21</f>
        <v>137</v>
      </c>
      <c r="C17" t="str">
        <f>entry!C21</f>
        <v>OCCA1</v>
      </c>
      <c r="D17" t="str">
        <f>entry!D21</f>
        <v>OCC01</v>
      </c>
      <c r="E17" t="str">
        <f>entry!E21</f>
        <v>Oxford Ag 1993 Urban Renewal</v>
      </c>
      <c r="F17" t="str">
        <f>entry!F21</f>
        <v>Oxford City</v>
      </c>
      <c r="G17" t="str">
        <f>entry!G21</f>
        <v>Clear Creek</v>
      </c>
      <c r="H17" s="21">
        <f>entry!H21</f>
        <v>6794</v>
      </c>
      <c r="I17">
        <f>entry!I21</f>
        <v>4.0433599999999998</v>
      </c>
      <c r="J17">
        <f>entry!J21</f>
        <v>6.862E-2</v>
      </c>
      <c r="K17">
        <f>entry!K21</f>
        <v>1.09158</v>
      </c>
      <c r="L17">
        <f>entry!L21</f>
        <v>0.27378999999999998</v>
      </c>
      <c r="M17">
        <f>entry!M21</f>
        <v>0</v>
      </c>
      <c r="N17">
        <f>entry!N21</f>
        <v>3.0037500000000001</v>
      </c>
      <c r="O17">
        <f>entry!O21</f>
        <v>0</v>
      </c>
      <c r="P17">
        <f>entry!P21</f>
        <v>12.711349999999999</v>
      </c>
      <c r="Q17">
        <f>entry!Q21</f>
        <v>2.3999999999999998E-3</v>
      </c>
      <c r="R17">
        <f>entry!R21</f>
        <v>21.194850000000002</v>
      </c>
      <c r="S17" s="21">
        <f>entry!S21</f>
        <v>27.470587839999997</v>
      </c>
      <c r="T17" s="21">
        <f>entry!T21</f>
        <v>0.46620427999999997</v>
      </c>
      <c r="U17" s="21">
        <f>entry!U21</f>
        <v>7.4161945199999995</v>
      </c>
      <c r="V17" s="21">
        <f>entry!V21</f>
        <v>1.8601292599999997</v>
      </c>
      <c r="W17" s="21">
        <f>entry!W21</f>
        <v>0</v>
      </c>
      <c r="X17" s="21">
        <f>entry!X21</f>
        <v>20.407477499999999</v>
      </c>
      <c r="Y17" s="21">
        <f>entry!Y21</f>
        <v>0</v>
      </c>
      <c r="Z17" s="21">
        <f>entry!Z21</f>
        <v>86.360911899999991</v>
      </c>
      <c r="AA17" s="21">
        <f>entry!AA21</f>
        <v>1.6305599999999996E-2</v>
      </c>
      <c r="AB17" s="21">
        <f>entry!AB21</f>
        <v>143.99781089999999</v>
      </c>
      <c r="AD17"/>
    </row>
    <row r="18" spans="1:30" x14ac:dyDescent="0.2">
      <c r="A18">
        <f>entry!A24</f>
        <v>151</v>
      </c>
      <c r="B18">
        <f>entry!B24</f>
        <v>152</v>
      </c>
      <c r="C18" t="str">
        <f>entry!C24</f>
        <v>CVCA2</v>
      </c>
      <c r="D18" t="str">
        <f>entry!D24</f>
        <v>CVC</v>
      </c>
      <c r="E18" t="str">
        <f>entry!E24</f>
        <v>CADSI</v>
      </c>
      <c r="F18" t="str">
        <f>entry!F24</f>
        <v>Coralville</v>
      </c>
      <c r="G18" t="str">
        <f>entry!G24</f>
        <v>Clear Creek</v>
      </c>
      <c r="H18" s="21">
        <f>entry!H24</f>
        <v>2337105</v>
      </c>
      <c r="I18">
        <f>entry!I24</f>
        <v>4.0433599999999998</v>
      </c>
      <c r="J18">
        <f>entry!J24</f>
        <v>6.862E-2</v>
      </c>
      <c r="K18">
        <f>entry!K24</f>
        <v>1.09158</v>
      </c>
      <c r="L18">
        <f>entry!L24</f>
        <v>0.27378999999999998</v>
      </c>
      <c r="M18">
        <f>entry!M24</f>
        <v>0</v>
      </c>
      <c r="N18">
        <f>entry!N24</f>
        <v>12.1921</v>
      </c>
      <c r="O18">
        <f>entry!O24</f>
        <v>0</v>
      </c>
      <c r="P18">
        <f>entry!P24</f>
        <v>12.711349999999999</v>
      </c>
      <c r="Q18">
        <f>entry!Q24</f>
        <v>2.3999999999999998E-3</v>
      </c>
      <c r="R18">
        <f>entry!R24</f>
        <v>30.383199999999999</v>
      </c>
      <c r="S18" s="21">
        <f>entry!S24</f>
        <v>9449.7568728000006</v>
      </c>
      <c r="T18" s="21">
        <f>entry!T24</f>
        <v>160.37214510000001</v>
      </c>
      <c r="U18" s="21">
        <f>entry!U24</f>
        <v>2551.1370759000001</v>
      </c>
      <c r="V18" s="21">
        <f>entry!V24</f>
        <v>639.87597794999999</v>
      </c>
      <c r="W18" s="21">
        <f>entry!W24</f>
        <v>0</v>
      </c>
      <c r="X18" s="21">
        <f>entry!X24</f>
        <v>28494.217870500001</v>
      </c>
      <c r="Y18" s="21">
        <f>entry!Y24</f>
        <v>0</v>
      </c>
      <c r="Z18" s="21">
        <f>entry!Z24</f>
        <v>29707.759641749999</v>
      </c>
      <c r="AA18" s="21">
        <f>entry!AA24</f>
        <v>5.6090519999999993</v>
      </c>
      <c r="AB18" s="21">
        <f>entry!AB24</f>
        <v>71008.728636</v>
      </c>
      <c r="AD18"/>
    </row>
    <row r="19" spans="1:30" x14ac:dyDescent="0.2">
      <c r="A19">
        <f>entry!A25</f>
        <v>153</v>
      </c>
      <c r="B19">
        <f>entry!B25</f>
        <v>154</v>
      </c>
      <c r="C19" t="str">
        <f>entry!C25</f>
        <v>CVCA3</v>
      </c>
      <c r="D19" t="str">
        <f>entry!D25</f>
        <v>CVC</v>
      </c>
      <c r="E19" t="str">
        <f>entry!E25</f>
        <v>Neural</v>
      </c>
      <c r="F19" t="str">
        <f>entry!F25</f>
        <v>Coralville</v>
      </c>
      <c r="G19" t="str">
        <f>entry!G25</f>
        <v>Clear Creek</v>
      </c>
      <c r="H19" s="21">
        <f>entry!H25</f>
        <v>2555985</v>
      </c>
      <c r="I19">
        <f>entry!I25</f>
        <v>4.0433599999999998</v>
      </c>
      <c r="J19">
        <f>entry!J25</f>
        <v>6.862E-2</v>
      </c>
      <c r="K19">
        <f>entry!K25</f>
        <v>1.09158</v>
      </c>
      <c r="L19">
        <f>entry!L25</f>
        <v>0.27378999999999998</v>
      </c>
      <c r="M19">
        <f>entry!M25</f>
        <v>0</v>
      </c>
      <c r="N19">
        <f>entry!N25</f>
        <v>12.1921</v>
      </c>
      <c r="O19">
        <f>entry!O25</f>
        <v>0</v>
      </c>
      <c r="P19">
        <f>entry!P25</f>
        <v>12.711349999999999</v>
      </c>
      <c r="Q19">
        <f>entry!Q25</f>
        <v>2.3999999999999998E-3</v>
      </c>
      <c r="R19">
        <f>entry!R25</f>
        <v>30.383199999999999</v>
      </c>
      <c r="S19" s="21">
        <f>entry!S25</f>
        <v>10334.7675096</v>
      </c>
      <c r="T19" s="21">
        <f>entry!T25</f>
        <v>175.3916907</v>
      </c>
      <c r="U19" s="21">
        <f>entry!U25</f>
        <v>2790.0621063000003</v>
      </c>
      <c r="V19" s="21">
        <f>entry!V25</f>
        <v>699.80313315000001</v>
      </c>
      <c r="W19" s="21">
        <f>entry!W25</f>
        <v>0</v>
      </c>
      <c r="X19" s="21">
        <f>entry!X25</f>
        <v>31162.8247185</v>
      </c>
      <c r="Y19" s="21">
        <f>entry!Y25</f>
        <v>0</v>
      </c>
      <c r="Z19" s="21">
        <f>entry!Z25</f>
        <v>32490.01992975</v>
      </c>
      <c r="AA19" s="21">
        <f>entry!AA25</f>
        <v>6.1343639999999997</v>
      </c>
      <c r="AB19" s="21">
        <f>entry!AB25</f>
        <v>77659.003452000004</v>
      </c>
      <c r="AD19"/>
    </row>
    <row r="20" spans="1:30" x14ac:dyDescent="0.2">
      <c r="A20">
        <f>entry!A26</f>
        <v>155</v>
      </c>
      <c r="B20">
        <f>entry!B26</f>
        <v>156</v>
      </c>
      <c r="C20" t="str">
        <f>entry!C26</f>
        <v>TFCA2</v>
      </c>
      <c r="D20" t="str">
        <f>entry!D26</f>
        <v>TFC</v>
      </c>
      <c r="E20" t="str">
        <f>entry!E26</f>
        <v>Tiffin Urban Renewal 1995</v>
      </c>
      <c r="F20" t="str">
        <f>entry!F26</f>
        <v>Tiffin</v>
      </c>
      <c r="G20" t="str">
        <f>entry!G26</f>
        <v>Clear Creek</v>
      </c>
      <c r="H20" s="21">
        <f>entry!H26</f>
        <v>0</v>
      </c>
      <c r="I20">
        <f>entry!I26</f>
        <v>4.0433599999999998</v>
      </c>
      <c r="J20">
        <f>entry!J26</f>
        <v>6.862E-2</v>
      </c>
      <c r="K20">
        <f>entry!K26</f>
        <v>1.09158</v>
      </c>
      <c r="L20">
        <f>entry!L26</f>
        <v>0.27378999999999998</v>
      </c>
      <c r="M20">
        <f>entry!M26</f>
        <v>0</v>
      </c>
      <c r="N20">
        <f>entry!N26</f>
        <v>9.6111199999999997</v>
      </c>
      <c r="O20">
        <f>entry!O26</f>
        <v>0.11241</v>
      </c>
      <c r="P20">
        <f>entry!P26</f>
        <v>12.711349999999999</v>
      </c>
      <c r="Q20">
        <f>entry!Q26</f>
        <v>2.3999999999999998E-3</v>
      </c>
      <c r="R20">
        <f>entry!R26</f>
        <v>27.914630000000002</v>
      </c>
      <c r="S20" s="21">
        <f>entry!S26</f>
        <v>0</v>
      </c>
      <c r="T20" s="21">
        <f>entry!T26</f>
        <v>0</v>
      </c>
      <c r="U20" s="21">
        <f>entry!U26</f>
        <v>0</v>
      </c>
      <c r="V20" s="21">
        <f>entry!V26</f>
        <v>0</v>
      </c>
      <c r="W20" s="21">
        <f>entry!W26</f>
        <v>0</v>
      </c>
      <c r="X20" s="21">
        <f>entry!X26</f>
        <v>0</v>
      </c>
      <c r="Y20" s="21">
        <f>entry!Y26</f>
        <v>0</v>
      </c>
      <c r="Z20" s="21">
        <f>entry!Z26</f>
        <v>0</v>
      </c>
      <c r="AA20" s="21">
        <f>entry!AA26</f>
        <v>0</v>
      </c>
      <c r="AB20" s="21">
        <f>entry!AB26</f>
        <v>0</v>
      </c>
      <c r="AD20"/>
    </row>
    <row r="21" spans="1:30" x14ac:dyDescent="0.2">
      <c r="A21">
        <f>entry!A27</f>
        <v>157</v>
      </c>
      <c r="B21">
        <f>entry!B27</f>
        <v>158</v>
      </c>
      <c r="C21" t="str">
        <f>entry!C27</f>
        <v>CVCA4</v>
      </c>
      <c r="D21" t="str">
        <f>entry!D27</f>
        <v>CVC</v>
      </c>
      <c r="E21" t="str">
        <f>entry!E27</f>
        <v>Uro Surge</v>
      </c>
      <c r="F21" t="str">
        <f>entry!F27</f>
        <v>Coralville</v>
      </c>
      <c r="G21" t="str">
        <f>entry!G27</f>
        <v>Clear Creek</v>
      </c>
      <c r="H21" s="21">
        <f>entry!H27</f>
        <v>1701435</v>
      </c>
      <c r="I21">
        <f>entry!I27</f>
        <v>4.0433599999999998</v>
      </c>
      <c r="J21">
        <f>entry!J27</f>
        <v>6.862E-2</v>
      </c>
      <c r="K21">
        <f>entry!K27</f>
        <v>1.09158</v>
      </c>
      <c r="L21">
        <f>entry!L27</f>
        <v>0.27378999999999998</v>
      </c>
      <c r="M21">
        <f>entry!M27</f>
        <v>0</v>
      </c>
      <c r="N21">
        <f>entry!N27</f>
        <v>12.1921</v>
      </c>
      <c r="O21">
        <f>entry!O27</f>
        <v>0</v>
      </c>
      <c r="P21">
        <f>entry!P27</f>
        <v>12.711349999999999</v>
      </c>
      <c r="Q21">
        <f>entry!Q27</f>
        <v>2.3999999999999998E-3</v>
      </c>
      <c r="R21">
        <f>entry!R27</f>
        <v>30.383199999999999</v>
      </c>
      <c r="S21" s="21">
        <f>entry!S27</f>
        <v>6879.5142215999995</v>
      </c>
      <c r="T21" s="21">
        <f>entry!T27</f>
        <v>116.75246969999999</v>
      </c>
      <c r="U21" s="21">
        <f>entry!U27</f>
        <v>1857.2524172999999</v>
      </c>
      <c r="V21" s="21">
        <f>entry!V27</f>
        <v>465.83588864999996</v>
      </c>
      <c r="W21" s="21">
        <f>entry!W27</f>
        <v>0</v>
      </c>
      <c r="X21" s="21">
        <f>entry!X27</f>
        <v>20744.065663499998</v>
      </c>
      <c r="Y21" s="21">
        <f>entry!Y27</f>
        <v>0</v>
      </c>
      <c r="Z21" s="21">
        <f>entry!Z27</f>
        <v>21627.535787249999</v>
      </c>
      <c r="AA21" s="21">
        <f>entry!AA27</f>
        <v>4.0834439999999992</v>
      </c>
      <c r="AB21" s="21">
        <f>entry!AB27</f>
        <v>51695.039892000001</v>
      </c>
      <c r="AD21"/>
    </row>
    <row r="22" spans="1:30" x14ac:dyDescent="0.2">
      <c r="A22">
        <f>entry!A31</f>
        <v>166</v>
      </c>
      <c r="B22">
        <f>entry!B31</f>
        <v>167</v>
      </c>
      <c r="C22" t="str">
        <f>entry!C31</f>
        <v>CVCD</v>
      </c>
      <c r="D22" t="str">
        <f>entry!D31</f>
        <v>CVC</v>
      </c>
      <c r="E22" t="str">
        <f>entry!E31</f>
        <v>Coral Ridge Mall Urban Renewal</v>
      </c>
      <c r="F22" t="str">
        <f>entry!F31</f>
        <v>Coralville</v>
      </c>
      <c r="G22" t="str">
        <f>entry!G31</f>
        <v>Clear Creek</v>
      </c>
      <c r="H22" s="21">
        <f>entry!H31</f>
        <v>0</v>
      </c>
      <c r="I22">
        <f>entry!I31</f>
        <v>4.0433599999999998</v>
      </c>
      <c r="J22">
        <f>entry!J31</f>
        <v>6.862E-2</v>
      </c>
      <c r="K22">
        <f>entry!K31</f>
        <v>1.09158</v>
      </c>
      <c r="L22">
        <f>entry!L31</f>
        <v>0.27378999999999998</v>
      </c>
      <c r="M22">
        <f>entry!M31</f>
        <v>0</v>
      </c>
      <c r="N22">
        <f>entry!N31</f>
        <v>12.1921</v>
      </c>
      <c r="O22">
        <f>entry!O31</f>
        <v>0</v>
      </c>
      <c r="P22">
        <f>entry!P31</f>
        <v>12.711349999999999</v>
      </c>
      <c r="Q22">
        <f>entry!Q31</f>
        <v>2.3999999999999998E-3</v>
      </c>
      <c r="R22">
        <f>entry!R31</f>
        <v>30.383199999999999</v>
      </c>
      <c r="S22" s="21">
        <f>entry!S31</f>
        <v>0</v>
      </c>
      <c r="T22" s="21">
        <f>entry!T31</f>
        <v>0</v>
      </c>
      <c r="U22" s="21">
        <f>entry!U31</f>
        <v>0</v>
      </c>
      <c r="V22" s="21">
        <f>entry!V31</f>
        <v>0</v>
      </c>
      <c r="W22" s="21">
        <f>entry!W31</f>
        <v>0</v>
      </c>
      <c r="X22" s="21">
        <f>entry!X31</f>
        <v>0</v>
      </c>
      <c r="Y22" s="21">
        <f>entry!Y31</f>
        <v>0</v>
      </c>
      <c r="Z22" s="21">
        <f>entry!Z31</f>
        <v>0</v>
      </c>
      <c r="AA22" s="21">
        <f>entry!AA31</f>
        <v>0</v>
      </c>
      <c r="AB22" s="21">
        <f>entry!AB31</f>
        <v>0</v>
      </c>
      <c r="AD22"/>
    </row>
    <row r="23" spans="1:30" x14ac:dyDescent="0.2">
      <c r="A23">
        <f>entry!A33</f>
        <v>170</v>
      </c>
      <c r="B23">
        <f>entry!B33</f>
        <v>171</v>
      </c>
      <c r="C23" t="str">
        <f>entry!C33</f>
        <v>CVCD1</v>
      </c>
      <c r="D23" t="str">
        <f>entry!D33</f>
        <v>CVC01</v>
      </c>
      <c r="E23" t="str">
        <f>entry!E33</f>
        <v>Coral Ridge Mall Ag Urban Renewal</v>
      </c>
      <c r="F23" t="str">
        <f>entry!F33</f>
        <v>Coralville</v>
      </c>
      <c r="G23" t="str">
        <f>entry!G33</f>
        <v>Clear Creek</v>
      </c>
      <c r="H23" s="21">
        <f>entry!H33</f>
        <v>0</v>
      </c>
      <c r="I23">
        <f>entry!I33</f>
        <v>4.0433599999999998</v>
      </c>
      <c r="J23">
        <f>entry!J33</f>
        <v>6.862E-2</v>
      </c>
      <c r="K23">
        <f>entry!K33</f>
        <v>1.09158</v>
      </c>
      <c r="L23">
        <f>entry!L33</f>
        <v>0.27378999999999998</v>
      </c>
      <c r="M23">
        <f>entry!M33</f>
        <v>0</v>
      </c>
      <c r="N23">
        <f>entry!N33</f>
        <v>3.0037500000000001</v>
      </c>
      <c r="O23">
        <f>entry!O33</f>
        <v>0</v>
      </c>
      <c r="P23">
        <f>entry!P33</f>
        <v>12.711349999999999</v>
      </c>
      <c r="Q23">
        <f>entry!Q33</f>
        <v>2.3999999999999998E-3</v>
      </c>
      <c r="R23">
        <f>entry!R33</f>
        <v>21.194850000000002</v>
      </c>
      <c r="S23" s="21">
        <f>entry!S33</f>
        <v>0</v>
      </c>
      <c r="T23" s="21">
        <f>entry!T33</f>
        <v>0</v>
      </c>
      <c r="U23" s="21">
        <f>entry!U33</f>
        <v>0</v>
      </c>
      <c r="V23" s="21">
        <f>entry!V33</f>
        <v>0</v>
      </c>
      <c r="W23" s="21">
        <f>entry!W33</f>
        <v>0</v>
      </c>
      <c r="X23" s="21">
        <f>entry!X33</f>
        <v>0</v>
      </c>
      <c r="Y23" s="21">
        <f>entry!Y33</f>
        <v>0</v>
      </c>
      <c r="Z23" s="21">
        <f>entry!Z33</f>
        <v>0</v>
      </c>
      <c r="AA23" s="21">
        <f>entry!AA33</f>
        <v>0</v>
      </c>
      <c r="AB23" s="21">
        <f>entry!AB33</f>
        <v>0</v>
      </c>
      <c r="AD23"/>
    </row>
    <row r="24" spans="1:30" x14ac:dyDescent="0.2">
      <c r="A24">
        <f>entry!A36</f>
        <v>176</v>
      </c>
      <c r="B24">
        <f>entry!B36</f>
        <v>177</v>
      </c>
      <c r="C24" t="str">
        <f>entry!C36</f>
        <v>NLCA2</v>
      </c>
      <c r="D24" t="str">
        <f>entry!D36</f>
        <v>NLC01</v>
      </c>
      <c r="E24" t="str">
        <f>entry!E36</f>
        <v>North Liberty Ag Urban Renewal 1997</v>
      </c>
      <c r="F24" t="str">
        <f>entry!F36</f>
        <v>North Liberty</v>
      </c>
      <c r="G24" t="str">
        <f>entry!G36</f>
        <v>Clear Creek</v>
      </c>
      <c r="H24" s="21">
        <f>entry!H36</f>
        <v>0</v>
      </c>
      <c r="I24">
        <f>entry!I36</f>
        <v>4.0433599999999998</v>
      </c>
      <c r="J24">
        <f>entry!J36</f>
        <v>6.862E-2</v>
      </c>
      <c r="K24">
        <f>entry!K36</f>
        <v>1.09158</v>
      </c>
      <c r="L24">
        <f>entry!L36</f>
        <v>0.27378999999999998</v>
      </c>
      <c r="M24">
        <f>entry!M36</f>
        <v>0</v>
      </c>
      <c r="N24">
        <f>entry!N36</f>
        <v>3.0037500000000001</v>
      </c>
      <c r="O24">
        <f>entry!O36</f>
        <v>0</v>
      </c>
      <c r="P24">
        <f>entry!P36</f>
        <v>12.711349999999999</v>
      </c>
      <c r="Q24">
        <f>entry!Q36</f>
        <v>2.3999999999999998E-3</v>
      </c>
      <c r="R24">
        <f>entry!R36</f>
        <v>21.194850000000002</v>
      </c>
      <c r="S24" s="21">
        <f>entry!S36</f>
        <v>0</v>
      </c>
      <c r="T24" s="21">
        <f>entry!T36</f>
        <v>0</v>
      </c>
      <c r="U24" s="21">
        <f>entry!U36</f>
        <v>0</v>
      </c>
      <c r="V24" s="21">
        <f>entry!V36</f>
        <v>0</v>
      </c>
      <c r="W24" s="21">
        <f>entry!W36</f>
        <v>0</v>
      </c>
      <c r="X24" s="21">
        <f>entry!X36</f>
        <v>0</v>
      </c>
      <c r="Y24" s="21">
        <f>entry!Y36</f>
        <v>0</v>
      </c>
      <c r="Z24" s="21">
        <f>entry!Z36</f>
        <v>0</v>
      </c>
      <c r="AA24" s="21">
        <f>entry!AA36</f>
        <v>0</v>
      </c>
      <c r="AB24" s="21">
        <f>entry!AB36</f>
        <v>0</v>
      </c>
      <c r="AD24"/>
    </row>
    <row r="25" spans="1:30" x14ac:dyDescent="0.2">
      <c r="A25">
        <f>entry!A38</f>
        <v>180</v>
      </c>
      <c r="B25">
        <f>entry!B38</f>
        <v>181</v>
      </c>
      <c r="C25" t="str">
        <f>entry!C38</f>
        <v>NLCA3</v>
      </c>
      <c r="D25" t="str">
        <f>entry!D38</f>
        <v>NLC</v>
      </c>
      <c r="E25" t="str">
        <f>entry!E38</f>
        <v>North Liberty Urban Renewal 1997</v>
      </c>
      <c r="F25" t="str">
        <f>entry!F38</f>
        <v>North Liberty</v>
      </c>
      <c r="G25" t="str">
        <f>entry!G38</f>
        <v>Clear Creek</v>
      </c>
      <c r="H25" s="21">
        <f>entry!H38</f>
        <v>0</v>
      </c>
      <c r="I25">
        <f>entry!I38</f>
        <v>4.0433599999999998</v>
      </c>
      <c r="J25">
        <f>entry!J38</f>
        <v>6.862E-2</v>
      </c>
      <c r="K25">
        <f>entry!K38</f>
        <v>1.09158</v>
      </c>
      <c r="L25">
        <f>entry!L38</f>
        <v>0.27378999999999998</v>
      </c>
      <c r="M25">
        <f>entry!M38</f>
        <v>0</v>
      </c>
      <c r="N25">
        <f>entry!N38</f>
        <v>10.10238</v>
      </c>
      <c r="O25">
        <f>entry!O38</f>
        <v>0</v>
      </c>
      <c r="P25">
        <f>entry!P38</f>
        <v>12.711349999999999</v>
      </c>
      <c r="Q25">
        <f>entry!Q38</f>
        <v>2.3999999999999998E-3</v>
      </c>
      <c r="R25">
        <f>entry!R38</f>
        <v>28.293480000000002</v>
      </c>
      <c r="S25" s="21">
        <f>entry!S38</f>
        <v>0</v>
      </c>
      <c r="T25" s="21">
        <f>entry!T38</f>
        <v>0</v>
      </c>
      <c r="U25" s="21">
        <f>entry!U38</f>
        <v>0</v>
      </c>
      <c r="V25" s="21">
        <f>entry!V38</f>
        <v>0</v>
      </c>
      <c r="W25" s="21">
        <f>entry!W38</f>
        <v>0</v>
      </c>
      <c r="X25" s="21">
        <f>entry!X38</f>
        <v>0</v>
      </c>
      <c r="Y25" s="21">
        <f>entry!Y38</f>
        <v>0</v>
      </c>
      <c r="Z25" s="21">
        <f>entry!Z38</f>
        <v>0</v>
      </c>
      <c r="AA25" s="21">
        <f>entry!AA38</f>
        <v>0</v>
      </c>
      <c r="AB25" s="21">
        <f>entry!AB38</f>
        <v>0</v>
      </c>
      <c r="AD25"/>
    </row>
    <row r="26" spans="1:30" x14ac:dyDescent="0.2">
      <c r="A26">
        <f>entry!A41</f>
        <v>189</v>
      </c>
      <c r="B26">
        <f>entry!B41</f>
        <v>190</v>
      </c>
      <c r="C26" t="str">
        <f>entry!C41</f>
        <v>OCCA2</v>
      </c>
      <c r="D26" t="str">
        <f>entry!D41</f>
        <v>OCC</v>
      </c>
      <c r="E26" t="str">
        <f>entry!E41</f>
        <v>Oxford 1999 Amnd To Urban Renewal</v>
      </c>
      <c r="F26" t="str">
        <f>entry!F41</f>
        <v>Oxford City</v>
      </c>
      <c r="G26" t="str">
        <f>entry!G41</f>
        <v>Clear Creek</v>
      </c>
      <c r="H26" s="21">
        <f>entry!H41</f>
        <v>0</v>
      </c>
      <c r="I26">
        <f>entry!I41</f>
        <v>4.0433599999999998</v>
      </c>
      <c r="J26">
        <f>entry!J41</f>
        <v>6.862E-2</v>
      </c>
      <c r="K26">
        <f>entry!K41</f>
        <v>1.09158</v>
      </c>
      <c r="L26">
        <f>entry!L41</f>
        <v>0.27378999999999998</v>
      </c>
      <c r="M26">
        <f>entry!M41</f>
        <v>0</v>
      </c>
      <c r="N26">
        <f>entry!N41</f>
        <v>11.47405</v>
      </c>
      <c r="O26">
        <f>entry!O41</f>
        <v>0</v>
      </c>
      <c r="P26">
        <f>entry!P41</f>
        <v>12.711349999999999</v>
      </c>
      <c r="Q26">
        <f>entry!Q41</f>
        <v>2.3999999999999998E-3</v>
      </c>
      <c r="R26">
        <f>entry!R41</f>
        <v>29.665150000000001</v>
      </c>
      <c r="S26" s="21">
        <f>entry!S41</f>
        <v>0</v>
      </c>
      <c r="T26" s="21">
        <f>entry!T41</f>
        <v>0</v>
      </c>
      <c r="U26" s="21">
        <f>entry!U41</f>
        <v>0</v>
      </c>
      <c r="V26" s="21">
        <f>entry!V41</f>
        <v>0</v>
      </c>
      <c r="W26" s="21">
        <f>entry!W41</f>
        <v>0</v>
      </c>
      <c r="X26" s="21">
        <f>entry!X41</f>
        <v>0</v>
      </c>
      <c r="Y26" s="21">
        <f>entry!Y41</f>
        <v>0</v>
      </c>
      <c r="Z26" s="21">
        <f>entry!Z41</f>
        <v>0</v>
      </c>
      <c r="AA26" s="21">
        <f>entry!AA41</f>
        <v>0</v>
      </c>
      <c r="AB26" s="21">
        <f>entry!AB41</f>
        <v>0</v>
      </c>
      <c r="AD26"/>
    </row>
    <row r="27" spans="1:30" x14ac:dyDescent="0.2">
      <c r="A27">
        <f>entry!A46</f>
        <v>206</v>
      </c>
      <c r="B27">
        <f>entry!B46</f>
        <v>207</v>
      </c>
      <c r="C27" t="str">
        <f>entry!C46</f>
        <v>OCCA3</v>
      </c>
      <c r="D27" t="str">
        <f>entry!D46</f>
        <v>OCC</v>
      </c>
      <c r="E27" t="str">
        <f>entry!E46</f>
        <v>Oxford 2001 Amnd To Urban Renewal</v>
      </c>
      <c r="F27" t="str">
        <f>entry!F46</f>
        <v>Oxford City</v>
      </c>
      <c r="G27" t="str">
        <f>entry!G46</f>
        <v>Clear Creek</v>
      </c>
      <c r="H27" s="21">
        <f>entry!H46</f>
        <v>0</v>
      </c>
      <c r="I27">
        <f>entry!I46</f>
        <v>4.0433599999999998</v>
      </c>
      <c r="J27">
        <f>entry!J46</f>
        <v>6.862E-2</v>
      </c>
      <c r="K27">
        <f>entry!K46</f>
        <v>1.09158</v>
      </c>
      <c r="L27">
        <f>entry!L46</f>
        <v>0.27378999999999998</v>
      </c>
      <c r="M27">
        <f>entry!M46</f>
        <v>0</v>
      </c>
      <c r="N27">
        <f>entry!N46</f>
        <v>11.47405</v>
      </c>
      <c r="O27">
        <f>entry!O46</f>
        <v>0</v>
      </c>
      <c r="P27">
        <f>entry!P46</f>
        <v>12.711349999999999</v>
      </c>
      <c r="Q27">
        <f>entry!Q46</f>
        <v>2.3999999999999998E-3</v>
      </c>
      <c r="R27">
        <f>entry!R46</f>
        <v>29.665150000000001</v>
      </c>
      <c r="S27" s="21">
        <f>entry!S46</f>
        <v>0</v>
      </c>
      <c r="T27" s="21">
        <f>entry!T46</f>
        <v>0</v>
      </c>
      <c r="U27" s="21">
        <f>entry!U46</f>
        <v>0</v>
      </c>
      <c r="V27" s="21">
        <f>entry!V46</f>
        <v>0</v>
      </c>
      <c r="W27" s="21">
        <f>entry!W46</f>
        <v>0</v>
      </c>
      <c r="X27" s="21">
        <f>entry!X46</f>
        <v>0</v>
      </c>
      <c r="Y27" s="21">
        <f>entry!Y46</f>
        <v>0</v>
      </c>
      <c r="Z27" s="21">
        <f>entry!Z46</f>
        <v>0</v>
      </c>
      <c r="AA27" s="21">
        <f>entry!AA46</f>
        <v>0</v>
      </c>
      <c r="AB27" s="21">
        <f>entry!AB46</f>
        <v>0</v>
      </c>
      <c r="AD27"/>
    </row>
    <row r="28" spans="1:30" x14ac:dyDescent="0.2">
      <c r="A28">
        <f>entry!A49</f>
        <v>212</v>
      </c>
      <c r="B28">
        <f>entry!B49</f>
        <v>213</v>
      </c>
      <c r="C28" t="str">
        <f>entry!C49</f>
        <v>CVCA5</v>
      </c>
      <c r="D28" t="str">
        <f>entry!D49</f>
        <v>CVC</v>
      </c>
      <c r="E28" t="str">
        <f>entry!E49</f>
        <v>Coralville Urban Renewal Area-NCS</v>
      </c>
      <c r="F28" t="str">
        <f>entry!F49</f>
        <v>Coralville</v>
      </c>
      <c r="G28" t="str">
        <f>entry!G49</f>
        <v>Clear Creek</v>
      </c>
      <c r="H28" s="21">
        <f>entry!H49</f>
        <v>6656296</v>
      </c>
      <c r="I28">
        <f>entry!I49</f>
        <v>4.0433599999999998</v>
      </c>
      <c r="J28">
        <f>entry!J49</f>
        <v>6.862E-2</v>
      </c>
      <c r="K28">
        <f>entry!K49</f>
        <v>1.09158</v>
      </c>
      <c r="L28">
        <f>entry!L49</f>
        <v>0.27378999999999998</v>
      </c>
      <c r="M28">
        <f>entry!M49</f>
        <v>0</v>
      </c>
      <c r="N28">
        <f>entry!N49</f>
        <v>12.1921</v>
      </c>
      <c r="O28">
        <f>entry!O49</f>
        <v>0</v>
      </c>
      <c r="P28">
        <f>entry!P49</f>
        <v>12.711349999999999</v>
      </c>
      <c r="Q28">
        <f>entry!Q49</f>
        <v>2.3999999999999998E-3</v>
      </c>
      <c r="R28">
        <f>entry!R49</f>
        <v>30.383199999999999</v>
      </c>
      <c r="S28" s="21">
        <f>entry!S49</f>
        <v>26913.800994559999</v>
      </c>
      <c r="T28" s="21">
        <f>entry!T49</f>
        <v>456.75503152000005</v>
      </c>
      <c r="U28" s="21">
        <f>entry!U49</f>
        <v>7265.8795876800004</v>
      </c>
      <c r="V28" s="21">
        <f>entry!V49</f>
        <v>1822.42728184</v>
      </c>
      <c r="W28" s="21">
        <f>entry!W49</f>
        <v>0</v>
      </c>
      <c r="X28" s="21">
        <f>entry!X49</f>
        <v>81154.226461600003</v>
      </c>
      <c r="Y28" s="21">
        <f>entry!Y49</f>
        <v>0</v>
      </c>
      <c r="Z28" s="21">
        <f>entry!Z49</f>
        <v>84610.508159599995</v>
      </c>
      <c r="AA28" s="21">
        <f>entry!AA49</f>
        <v>15.975110399999998</v>
      </c>
      <c r="AB28" s="21">
        <f>entry!AB49</f>
        <v>202239.57262719999</v>
      </c>
      <c r="AD28"/>
    </row>
    <row r="29" spans="1:30" x14ac:dyDescent="0.2">
      <c r="A29">
        <f>entry!A66</f>
        <v>259</v>
      </c>
      <c r="B29">
        <f>entry!B66</f>
        <v>260</v>
      </c>
      <c r="C29" t="str">
        <f>entry!C66</f>
        <v>TFCA4</v>
      </c>
      <c r="D29" t="str">
        <f>entry!D66</f>
        <v>TFC</v>
      </c>
      <c r="E29" t="str">
        <f>entry!E66</f>
        <v>Tiffin City/CC Sch/TF UR 2003</v>
      </c>
      <c r="F29" t="str">
        <f>entry!F66</f>
        <v>Tiffin</v>
      </c>
      <c r="G29" t="str">
        <f>entry!G66</f>
        <v>Clear Creek</v>
      </c>
      <c r="H29" s="21">
        <f>entry!H66</f>
        <v>1046512</v>
      </c>
      <c r="I29">
        <f>entry!I66</f>
        <v>4.0433599999999998</v>
      </c>
      <c r="J29">
        <f>entry!J66</f>
        <v>6.862E-2</v>
      </c>
      <c r="K29">
        <f>entry!K66</f>
        <v>1.09158</v>
      </c>
      <c r="L29">
        <f>entry!L66</f>
        <v>0.27378999999999998</v>
      </c>
      <c r="M29">
        <f>entry!M66</f>
        <v>0</v>
      </c>
      <c r="N29">
        <f>entry!N66</f>
        <v>9.6111199999999997</v>
      </c>
      <c r="O29">
        <f>entry!O66</f>
        <v>0.11241</v>
      </c>
      <c r="P29">
        <f>entry!P66</f>
        <v>12.711349999999999</v>
      </c>
      <c r="Q29">
        <f>entry!Q66</f>
        <v>2.3999999999999998E-3</v>
      </c>
      <c r="R29">
        <f>entry!R66</f>
        <v>27.914630000000002</v>
      </c>
      <c r="S29" s="21">
        <f>entry!S66</f>
        <v>4231.4247603199992</v>
      </c>
      <c r="T29" s="21">
        <f>entry!T66</f>
        <v>71.811653440000001</v>
      </c>
      <c r="U29" s="21">
        <f>entry!U66</f>
        <v>1142.3515689599999</v>
      </c>
      <c r="V29" s="21">
        <f>entry!V66</f>
        <v>286.52452047999998</v>
      </c>
      <c r="W29" s="21">
        <f>entry!W66</f>
        <v>0</v>
      </c>
      <c r="X29" s="21">
        <f>entry!X66</f>
        <v>10058.152413439999</v>
      </c>
      <c r="Y29" s="21">
        <f>entry!Y66</f>
        <v>117.63841391999999</v>
      </c>
      <c r="Z29" s="21">
        <f>entry!Z66</f>
        <v>13302.580311199999</v>
      </c>
      <c r="AA29" s="21">
        <f>entry!AA66</f>
        <v>2.5116287999999996</v>
      </c>
      <c r="AB29" s="21">
        <f>entry!AB66</f>
        <v>29212.995270559994</v>
      </c>
      <c r="AD29"/>
    </row>
    <row r="30" spans="1:30" x14ac:dyDescent="0.2">
      <c r="A30">
        <f>entry!A67</f>
        <v>261</v>
      </c>
      <c r="B30">
        <f>entry!B67</f>
        <v>262</v>
      </c>
      <c r="C30" t="str">
        <f>entry!C67</f>
        <v>TFCA5</v>
      </c>
      <c r="D30" t="str">
        <f>entry!D67</f>
        <v>TFC01</v>
      </c>
      <c r="E30" t="str">
        <f>entry!E67</f>
        <v>Tiffin City Ag/CC Sch/TF UR 2003</v>
      </c>
      <c r="F30" t="str">
        <f>entry!F67</f>
        <v>Tiffin</v>
      </c>
      <c r="G30" t="str">
        <f>entry!G67</f>
        <v>Clear Creek</v>
      </c>
      <c r="H30" s="21">
        <f>entry!H67</f>
        <v>0</v>
      </c>
      <c r="I30">
        <f>entry!I67</f>
        <v>4.0433599999999998</v>
      </c>
      <c r="J30">
        <f>entry!J67</f>
        <v>6.862E-2</v>
      </c>
      <c r="K30">
        <f>entry!K67</f>
        <v>1.09158</v>
      </c>
      <c r="L30">
        <f>entry!L67</f>
        <v>0.27378999999999998</v>
      </c>
      <c r="M30">
        <f>entry!M67</f>
        <v>0</v>
      </c>
      <c r="N30">
        <f>entry!N67</f>
        <v>3.0037500000000001</v>
      </c>
      <c r="O30">
        <f>entry!O67</f>
        <v>0.11241</v>
      </c>
      <c r="P30">
        <f>entry!P67</f>
        <v>12.711349999999999</v>
      </c>
      <c r="Q30">
        <f>entry!Q67</f>
        <v>2.3999999999999998E-3</v>
      </c>
      <c r="R30">
        <f>entry!R67</f>
        <v>21.307259999999999</v>
      </c>
      <c r="S30" s="21">
        <f>entry!S67</f>
        <v>0</v>
      </c>
      <c r="T30" s="21">
        <f>entry!T67</f>
        <v>0</v>
      </c>
      <c r="U30" s="21">
        <f>entry!U67</f>
        <v>0</v>
      </c>
      <c r="V30" s="21">
        <f>entry!V67</f>
        <v>0</v>
      </c>
      <c r="W30" s="21">
        <f>entry!W67</f>
        <v>0</v>
      </c>
      <c r="X30" s="21">
        <f>entry!X67</f>
        <v>0</v>
      </c>
      <c r="Y30" s="21">
        <f>entry!Y67</f>
        <v>0</v>
      </c>
      <c r="Z30" s="21">
        <f>entry!Z67</f>
        <v>0</v>
      </c>
      <c r="AA30" s="21">
        <f>entry!AA67</f>
        <v>0</v>
      </c>
      <c r="AB30" s="21">
        <f>entry!AB67</f>
        <v>0</v>
      </c>
      <c r="AD30"/>
    </row>
    <row r="31" spans="1:30" x14ac:dyDescent="0.2">
      <c r="A31">
        <f>entry!A68</f>
        <v>264</v>
      </c>
      <c r="B31">
        <f>entry!B68</f>
        <v>265</v>
      </c>
      <c r="C31" t="str">
        <f>entry!C68</f>
        <v>CVCA7</v>
      </c>
      <c r="D31" t="str">
        <f>entry!D68</f>
        <v>CVC</v>
      </c>
      <c r="E31" t="str">
        <f>entry!E68</f>
        <v>Coralville Urban Renewal Area-TMD</v>
      </c>
      <c r="F31" t="str">
        <f>entry!F68</f>
        <v>Coralville</v>
      </c>
      <c r="G31" t="str">
        <f>entry!G68</f>
        <v>Clear Creek</v>
      </c>
      <c r="H31" s="21">
        <f>entry!H68</f>
        <v>3420165</v>
      </c>
      <c r="I31">
        <f>entry!I68</f>
        <v>4.0433599999999998</v>
      </c>
      <c r="J31">
        <f>entry!J68</f>
        <v>6.862E-2</v>
      </c>
      <c r="K31">
        <f>entry!K68</f>
        <v>1.09158</v>
      </c>
      <c r="L31">
        <f>entry!L68</f>
        <v>0.27378999999999998</v>
      </c>
      <c r="M31">
        <f>entry!M68</f>
        <v>0</v>
      </c>
      <c r="N31">
        <f>entry!N68</f>
        <v>12.1921</v>
      </c>
      <c r="O31">
        <f>entry!O68</f>
        <v>0</v>
      </c>
      <c r="P31">
        <f>entry!P68</f>
        <v>12.711349999999999</v>
      </c>
      <c r="Q31">
        <f>entry!Q68</f>
        <v>2.3999999999999998E-3</v>
      </c>
      <c r="R31">
        <f>entry!R68</f>
        <v>30.383199999999999</v>
      </c>
      <c r="S31" s="21">
        <f>entry!S68</f>
        <v>13828.9583544</v>
      </c>
      <c r="T31" s="21">
        <f>entry!T68</f>
        <v>234.69172230000001</v>
      </c>
      <c r="U31" s="21">
        <f>entry!U68</f>
        <v>3733.3837106999999</v>
      </c>
      <c r="V31" s="21">
        <f>entry!V68</f>
        <v>936.40697534999993</v>
      </c>
      <c r="W31" s="21">
        <f>entry!W68</f>
        <v>0</v>
      </c>
      <c r="X31" s="21">
        <f>entry!X68</f>
        <v>41698.993696500002</v>
      </c>
      <c r="Y31" s="21">
        <f>entry!Y68</f>
        <v>0</v>
      </c>
      <c r="Z31" s="21">
        <f>entry!Z68</f>
        <v>43474.914372749998</v>
      </c>
      <c r="AA31" s="21">
        <f>entry!AA68</f>
        <v>8.2083959999999987</v>
      </c>
      <c r="AB31" s="21">
        <f>entry!AB68</f>
        <v>103915.55722799999</v>
      </c>
      <c r="AD31"/>
    </row>
    <row r="32" spans="1:30" x14ac:dyDescent="0.2">
      <c r="A32">
        <f>entry!A69</f>
        <v>266</v>
      </c>
      <c r="B32">
        <f>entry!B69</f>
        <v>267</v>
      </c>
      <c r="C32" t="str">
        <f>entry!C69</f>
        <v>OCCA4</v>
      </c>
      <c r="D32" t="str">
        <f>entry!D69</f>
        <v>OCC01</v>
      </c>
      <c r="E32" t="str">
        <f>entry!E69</f>
        <v>OX 2001 Amend</v>
      </c>
      <c r="F32" t="str">
        <f>entry!F69</f>
        <v>Oxford City</v>
      </c>
      <c r="G32" t="str">
        <f>entry!G69</f>
        <v>Clear Creek</v>
      </c>
      <c r="H32" s="21">
        <f>entry!H69</f>
        <v>0</v>
      </c>
      <c r="I32">
        <f>entry!I69</f>
        <v>4.0433599999999998</v>
      </c>
      <c r="J32">
        <f>entry!J69</f>
        <v>6.862E-2</v>
      </c>
      <c r="K32">
        <f>entry!K69</f>
        <v>1.09158</v>
      </c>
      <c r="L32">
        <f>entry!L69</f>
        <v>0.27378999999999998</v>
      </c>
      <c r="M32">
        <f>entry!M69</f>
        <v>0</v>
      </c>
      <c r="N32">
        <f>entry!N69</f>
        <v>3.0037500000000001</v>
      </c>
      <c r="O32">
        <f>entry!O69</f>
        <v>0</v>
      </c>
      <c r="P32">
        <f>entry!P69</f>
        <v>12.711349999999999</v>
      </c>
      <c r="Q32">
        <f>entry!Q69</f>
        <v>2.3999999999999998E-3</v>
      </c>
      <c r="R32">
        <f>entry!R69</f>
        <v>21.194850000000002</v>
      </c>
      <c r="S32" s="21">
        <f>entry!S69</f>
        <v>0</v>
      </c>
      <c r="T32" s="21">
        <f>entry!T69</f>
        <v>0</v>
      </c>
      <c r="U32" s="21">
        <f>entry!U69</f>
        <v>0</v>
      </c>
      <c r="V32" s="21">
        <f>entry!V69</f>
        <v>0</v>
      </c>
      <c r="W32" s="21">
        <f>entry!W69</f>
        <v>0</v>
      </c>
      <c r="X32" s="21">
        <f>entry!X69</f>
        <v>0</v>
      </c>
      <c r="Y32" s="21">
        <f>entry!Y69</f>
        <v>0</v>
      </c>
      <c r="Z32" s="21">
        <f>entry!Z69</f>
        <v>0</v>
      </c>
      <c r="AA32" s="21">
        <f>entry!AA69</f>
        <v>0</v>
      </c>
      <c r="AB32" s="21">
        <f>entry!AB69</f>
        <v>0</v>
      </c>
      <c r="AD32"/>
    </row>
    <row r="33" spans="1:30" x14ac:dyDescent="0.2">
      <c r="A33">
        <f>entry!A70</f>
        <v>268</v>
      </c>
      <c r="B33">
        <f>entry!B70</f>
        <v>269</v>
      </c>
      <c r="C33" t="str">
        <f>entry!C70</f>
        <v>CVCD2</v>
      </c>
      <c r="D33" t="str">
        <f>entry!D70</f>
        <v>CVC</v>
      </c>
      <c r="E33" t="str">
        <f>entry!E70</f>
        <v>CV UR Mall-Hwy 6 2005</v>
      </c>
      <c r="F33" t="str">
        <f>entry!F70</f>
        <v>Coralville</v>
      </c>
      <c r="G33" t="str">
        <f>entry!G70</f>
        <v>Clear Creek</v>
      </c>
      <c r="H33" s="21">
        <f>entry!H70</f>
        <v>23353437</v>
      </c>
      <c r="I33">
        <f>entry!I70</f>
        <v>4.0433599999999998</v>
      </c>
      <c r="J33">
        <f>entry!J70</f>
        <v>6.862E-2</v>
      </c>
      <c r="K33">
        <f>entry!K70</f>
        <v>1.09158</v>
      </c>
      <c r="L33">
        <f>entry!L70</f>
        <v>0.27378999999999998</v>
      </c>
      <c r="M33">
        <f>entry!M70</f>
        <v>0</v>
      </c>
      <c r="N33">
        <f>entry!N70</f>
        <v>12.1921</v>
      </c>
      <c r="O33">
        <f>entry!O70</f>
        <v>0</v>
      </c>
      <c r="P33">
        <f>entry!P70</f>
        <v>12.711349999999999</v>
      </c>
      <c r="Q33">
        <f>entry!Q70</f>
        <v>2.3999999999999998E-3</v>
      </c>
      <c r="R33">
        <f>entry!R70</f>
        <v>30.383199999999999</v>
      </c>
      <c r="S33" s="21">
        <f>entry!S70</f>
        <v>94426.353028320009</v>
      </c>
      <c r="T33" s="21">
        <f>entry!T70</f>
        <v>1602.5128469400001</v>
      </c>
      <c r="U33" s="21">
        <f>entry!U70</f>
        <v>25492.144760460003</v>
      </c>
      <c r="V33" s="21">
        <f>entry!V70</f>
        <v>6393.9375162300003</v>
      </c>
      <c r="W33" s="21">
        <f>entry!W70</f>
        <v>0</v>
      </c>
      <c r="X33" s="21">
        <f>entry!X70</f>
        <v>284727.43924770004</v>
      </c>
      <c r="Y33" s="21">
        <f>entry!Y70</f>
        <v>0</v>
      </c>
      <c r="Z33" s="21">
        <f>entry!Z70</f>
        <v>296853.71140994999</v>
      </c>
      <c r="AA33" s="21">
        <f>entry!AA70</f>
        <v>56.048248799999996</v>
      </c>
      <c r="AB33" s="21">
        <f>entry!AB70</f>
        <v>709552.14705840009</v>
      </c>
      <c r="AD33"/>
    </row>
    <row r="34" spans="1:30" x14ac:dyDescent="0.2">
      <c r="A34">
        <f>entry!A71</f>
        <v>270</v>
      </c>
      <c r="B34">
        <f>entry!B71</f>
        <v>271</v>
      </c>
      <c r="C34" t="str">
        <f>entry!C71</f>
        <v>CVCD3</v>
      </c>
      <c r="D34" t="str">
        <f>entry!D71</f>
        <v>CVC01</v>
      </c>
      <c r="E34" t="str">
        <f>entry!E71</f>
        <v>CV UR Mall-Hwy 6 2005 Ag</v>
      </c>
      <c r="F34" t="str">
        <f>entry!F71</f>
        <v>Coralville</v>
      </c>
      <c r="G34" t="str">
        <f>entry!G71</f>
        <v>Clear Creek</v>
      </c>
      <c r="H34" s="21">
        <f>entry!H71</f>
        <v>0</v>
      </c>
      <c r="I34">
        <f>entry!I71</f>
        <v>4.0433599999999998</v>
      </c>
      <c r="J34">
        <f>entry!J71</f>
        <v>6.862E-2</v>
      </c>
      <c r="K34">
        <f>entry!K71</f>
        <v>1.09158</v>
      </c>
      <c r="L34">
        <f>entry!L71</f>
        <v>0.27378999999999998</v>
      </c>
      <c r="M34">
        <f>entry!M71</f>
        <v>0</v>
      </c>
      <c r="N34">
        <f>entry!N71</f>
        <v>3.0037500000000001</v>
      </c>
      <c r="O34">
        <f>entry!O71</f>
        <v>0</v>
      </c>
      <c r="P34">
        <f>entry!P71</f>
        <v>12.711349999999999</v>
      </c>
      <c r="Q34">
        <f>entry!Q71</f>
        <v>2.3999999999999998E-3</v>
      </c>
      <c r="R34">
        <f>entry!R71</f>
        <v>21.194850000000002</v>
      </c>
      <c r="S34" s="21">
        <f>entry!S71</f>
        <v>0</v>
      </c>
      <c r="T34" s="21">
        <f>entry!T71</f>
        <v>0</v>
      </c>
      <c r="U34" s="21">
        <f>entry!U71</f>
        <v>0</v>
      </c>
      <c r="V34" s="21">
        <f>entry!V71</f>
        <v>0</v>
      </c>
      <c r="W34" s="21">
        <f>entry!W71</f>
        <v>0</v>
      </c>
      <c r="X34" s="21">
        <f>entry!X71</f>
        <v>0</v>
      </c>
      <c r="Y34" s="21">
        <f>entry!Y71</f>
        <v>0</v>
      </c>
      <c r="Z34" s="21">
        <f>entry!Z71</f>
        <v>0</v>
      </c>
      <c r="AA34" s="21">
        <f>entry!AA71</f>
        <v>0</v>
      </c>
      <c r="AB34" s="21">
        <f>entry!AB71</f>
        <v>0</v>
      </c>
      <c r="AD34"/>
    </row>
    <row r="35" spans="1:30" x14ac:dyDescent="0.2">
      <c r="A35">
        <f>entry!A74</f>
        <v>281</v>
      </c>
      <c r="B35">
        <f>entry!B74</f>
        <v>282</v>
      </c>
      <c r="C35" t="str">
        <f>entry!C74</f>
        <v>TFCA6</v>
      </c>
      <c r="D35" t="str">
        <f>entry!D74</f>
        <v>TFC</v>
      </c>
      <c r="E35" t="str">
        <f>entry!E74</f>
        <v>TF 2005 Amendment</v>
      </c>
      <c r="F35" t="str">
        <f>entry!F74</f>
        <v>Tiffin</v>
      </c>
      <c r="G35" t="str">
        <f>entry!G74</f>
        <v>Clear Creek</v>
      </c>
      <c r="H35" s="21">
        <f>entry!H74</f>
        <v>18750777</v>
      </c>
      <c r="I35">
        <f>entry!I74</f>
        <v>4.0433599999999998</v>
      </c>
      <c r="J35">
        <f>entry!J74</f>
        <v>6.862E-2</v>
      </c>
      <c r="K35">
        <f>entry!K74</f>
        <v>1.09158</v>
      </c>
      <c r="L35">
        <f>entry!L74</f>
        <v>0.27378999999999998</v>
      </c>
      <c r="M35">
        <f>entry!M74</f>
        <v>0</v>
      </c>
      <c r="N35">
        <f>entry!N74</f>
        <v>9.6111199999999997</v>
      </c>
      <c r="O35">
        <f>entry!O74</f>
        <v>0.11241</v>
      </c>
      <c r="P35">
        <f>entry!P74</f>
        <v>12.711349999999999</v>
      </c>
      <c r="Q35">
        <f>entry!Q74</f>
        <v>2.3999999999999998E-3</v>
      </c>
      <c r="R35">
        <f>entry!R74</f>
        <v>27.914630000000002</v>
      </c>
      <c r="S35" s="21">
        <f>entry!S74</f>
        <v>75816.141690719989</v>
      </c>
      <c r="T35" s="21">
        <f>entry!T74</f>
        <v>1286.6783177399998</v>
      </c>
      <c r="U35" s="21">
        <f>entry!U74</f>
        <v>20467.973157659999</v>
      </c>
      <c r="V35" s="21">
        <f>entry!V74</f>
        <v>5133.7752348299991</v>
      </c>
      <c r="W35" s="21">
        <f>entry!W74</f>
        <v>0</v>
      </c>
      <c r="X35" s="21">
        <f>entry!X74</f>
        <v>180215.96784023999</v>
      </c>
      <c r="Y35" s="21">
        <f>entry!Y74</f>
        <v>2107.7748425699997</v>
      </c>
      <c r="Z35" s="21">
        <f>entry!Z74</f>
        <v>238347.68921894996</v>
      </c>
      <c r="AA35" s="21">
        <f>entry!AA74</f>
        <v>45.001864799999993</v>
      </c>
      <c r="AB35" s="21">
        <f>entry!AB74</f>
        <v>523421.00216750999</v>
      </c>
      <c r="AD35"/>
    </row>
    <row r="36" spans="1:30" x14ac:dyDescent="0.2">
      <c r="A36">
        <f>entry!A75</f>
        <v>283</v>
      </c>
      <c r="B36">
        <f>entry!B75</f>
        <v>284</v>
      </c>
      <c r="C36" t="str">
        <f>entry!C75</f>
        <v>TFCA7</v>
      </c>
      <c r="D36" t="str">
        <f>entry!D75</f>
        <v>TFC01</v>
      </c>
      <c r="E36" t="str">
        <f>entry!E75</f>
        <v>TF Ag 2005 Amendment</v>
      </c>
      <c r="F36" t="str">
        <f>entry!F75</f>
        <v>Tiffin</v>
      </c>
      <c r="G36" t="str">
        <f>entry!G75</f>
        <v>Clear Creek</v>
      </c>
      <c r="H36" s="21">
        <f>entry!H75</f>
        <v>0</v>
      </c>
      <c r="I36">
        <f>entry!I75</f>
        <v>4.0433599999999998</v>
      </c>
      <c r="J36">
        <f>entry!J75</f>
        <v>6.862E-2</v>
      </c>
      <c r="K36">
        <f>entry!K75</f>
        <v>1.09158</v>
      </c>
      <c r="L36">
        <f>entry!L75</f>
        <v>0.27378999999999998</v>
      </c>
      <c r="M36">
        <f>entry!M75</f>
        <v>0</v>
      </c>
      <c r="N36">
        <f>entry!N75</f>
        <v>3.0037500000000001</v>
      </c>
      <c r="O36">
        <f>entry!O75</f>
        <v>0.11241</v>
      </c>
      <c r="P36">
        <f>entry!P75</f>
        <v>12.711349999999999</v>
      </c>
      <c r="Q36">
        <f>entry!Q75</f>
        <v>2.3999999999999998E-3</v>
      </c>
      <c r="R36">
        <f>entry!R75</f>
        <v>21.307259999999999</v>
      </c>
      <c r="S36" s="21">
        <f>entry!S75</f>
        <v>0</v>
      </c>
      <c r="T36" s="21">
        <f>entry!T75</f>
        <v>0</v>
      </c>
      <c r="U36" s="21">
        <f>entry!U75</f>
        <v>0</v>
      </c>
      <c r="V36" s="21">
        <f>entry!V75</f>
        <v>0</v>
      </c>
      <c r="W36" s="21">
        <f>entry!W75</f>
        <v>0</v>
      </c>
      <c r="X36" s="21">
        <f>entry!X75</f>
        <v>0</v>
      </c>
      <c r="Y36" s="21">
        <f>entry!Y75</f>
        <v>0</v>
      </c>
      <c r="Z36" s="21">
        <f>entry!Z75</f>
        <v>0</v>
      </c>
      <c r="AA36" s="21">
        <f>entry!AA75</f>
        <v>0</v>
      </c>
      <c r="AB36" s="21">
        <f>entry!AB75</f>
        <v>0</v>
      </c>
      <c r="AD36"/>
    </row>
    <row r="37" spans="1:30" x14ac:dyDescent="0.2">
      <c r="A37">
        <f>entry!A80</f>
        <v>295</v>
      </c>
      <c r="B37">
        <f>entry!B80</f>
        <v>296</v>
      </c>
      <c r="C37" t="str">
        <f>entry!C80</f>
        <v>NLCA5</v>
      </c>
      <c r="D37" t="str">
        <f>entry!D80</f>
        <v>NLC</v>
      </c>
      <c r="E37" t="str">
        <f>entry!E80</f>
        <v>NL TIF- Conagra</v>
      </c>
      <c r="F37" t="str">
        <f>entry!F80</f>
        <v>North Liberty</v>
      </c>
      <c r="G37" t="str">
        <f>entry!G80</f>
        <v>Clear Creek</v>
      </c>
      <c r="H37" s="21">
        <f>entry!H80</f>
        <v>0</v>
      </c>
      <c r="I37">
        <f>entry!I80</f>
        <v>4.0433599999999998</v>
      </c>
      <c r="J37">
        <f>entry!J80</f>
        <v>6.862E-2</v>
      </c>
      <c r="K37">
        <f>entry!K80</f>
        <v>1.09158</v>
      </c>
      <c r="L37">
        <f>entry!L80</f>
        <v>0.27378999999999998</v>
      </c>
      <c r="M37">
        <f>entry!M80</f>
        <v>0</v>
      </c>
      <c r="N37">
        <f>entry!N80</f>
        <v>10.10238</v>
      </c>
      <c r="O37">
        <f>entry!O80</f>
        <v>0</v>
      </c>
      <c r="P37">
        <f>entry!P80</f>
        <v>12.711349999999999</v>
      </c>
      <c r="Q37">
        <f>entry!Q80</f>
        <v>2.3999999999999998E-3</v>
      </c>
      <c r="R37">
        <f>entry!R80</f>
        <v>28.293480000000002</v>
      </c>
      <c r="S37" s="21">
        <f>entry!S80</f>
        <v>0</v>
      </c>
      <c r="T37" s="21">
        <f>entry!T80</f>
        <v>0</v>
      </c>
      <c r="U37" s="21">
        <f>entry!U80</f>
        <v>0</v>
      </c>
      <c r="V37" s="21">
        <f>entry!V80</f>
        <v>0</v>
      </c>
      <c r="W37" s="21">
        <f>entry!W80</f>
        <v>0</v>
      </c>
      <c r="X37" s="21">
        <f>entry!X80</f>
        <v>0</v>
      </c>
      <c r="Y37" s="21">
        <f>entry!Y80</f>
        <v>0</v>
      </c>
      <c r="Z37" s="21">
        <f>entry!Z80</f>
        <v>0</v>
      </c>
      <c r="AA37" s="21">
        <f>entry!AA80</f>
        <v>0</v>
      </c>
      <c r="AB37" s="21">
        <f>entry!AB80</f>
        <v>0</v>
      </c>
      <c r="AD37"/>
    </row>
    <row r="38" spans="1:30" x14ac:dyDescent="0.2">
      <c r="A38">
        <f>entry!A81</f>
        <v>297</v>
      </c>
      <c r="B38">
        <f>entry!B81</f>
        <v>298</v>
      </c>
      <c r="C38" t="str">
        <f>entry!C81</f>
        <v>NLCA6</v>
      </c>
      <c r="D38" t="str">
        <f>entry!D81</f>
        <v>NLC</v>
      </c>
      <c r="E38" t="str">
        <f>entry!E81</f>
        <v>NL TIF- Maytag</v>
      </c>
      <c r="F38" t="str">
        <f>entry!F81</f>
        <v>North Liberty</v>
      </c>
      <c r="G38" t="str">
        <f>entry!G81</f>
        <v>Clear Creek</v>
      </c>
      <c r="H38" s="21">
        <f>entry!H81</f>
        <v>0</v>
      </c>
      <c r="I38">
        <f>entry!I81</f>
        <v>4.0433599999999998</v>
      </c>
      <c r="J38">
        <f>entry!J81</f>
        <v>6.862E-2</v>
      </c>
      <c r="K38">
        <f>entry!K81</f>
        <v>1.09158</v>
      </c>
      <c r="L38">
        <f>entry!L81</f>
        <v>0.27378999999999998</v>
      </c>
      <c r="M38">
        <f>entry!M81</f>
        <v>0</v>
      </c>
      <c r="N38">
        <f>entry!N81</f>
        <v>10.10238</v>
      </c>
      <c r="O38">
        <f>entry!O81</f>
        <v>0</v>
      </c>
      <c r="P38">
        <f>entry!P81</f>
        <v>12.711349999999999</v>
      </c>
      <c r="Q38">
        <f>entry!Q81</f>
        <v>2.3999999999999998E-3</v>
      </c>
      <c r="R38">
        <f>entry!R81</f>
        <v>28.293480000000002</v>
      </c>
      <c r="S38" s="21">
        <f>entry!S81</f>
        <v>0</v>
      </c>
      <c r="T38" s="21">
        <f>entry!T81</f>
        <v>0</v>
      </c>
      <c r="U38" s="21">
        <f>entry!U81</f>
        <v>0</v>
      </c>
      <c r="V38" s="21">
        <f>entry!V81</f>
        <v>0</v>
      </c>
      <c r="W38" s="21">
        <f>entry!W81</f>
        <v>0</v>
      </c>
      <c r="X38" s="21">
        <f>entry!X81</f>
        <v>0</v>
      </c>
      <c r="Y38" s="21">
        <f>entry!Y81</f>
        <v>0</v>
      </c>
      <c r="Z38" s="21">
        <f>entry!Z81</f>
        <v>0</v>
      </c>
      <c r="AA38" s="21">
        <f>entry!AA81</f>
        <v>0</v>
      </c>
      <c r="AB38" s="21">
        <f>entry!AB81</f>
        <v>0</v>
      </c>
      <c r="AD38"/>
    </row>
    <row r="39" spans="1:30" x14ac:dyDescent="0.2">
      <c r="A39">
        <f>entry!A82</f>
        <v>299</v>
      </c>
      <c r="B39">
        <f>entry!B82</f>
        <v>300</v>
      </c>
      <c r="C39" t="str">
        <f>entry!C82</f>
        <v>NLCA7</v>
      </c>
      <c r="D39" t="str">
        <f>entry!D82</f>
        <v>NLC01</v>
      </c>
      <c r="E39" t="str">
        <f>entry!E82</f>
        <v>NL TIF- Maytag Ag</v>
      </c>
      <c r="F39" t="str">
        <f>entry!F82</f>
        <v>North Liberty</v>
      </c>
      <c r="G39" t="str">
        <f>entry!G82</f>
        <v>Clear Creek</v>
      </c>
      <c r="H39" s="21">
        <f>entry!H82</f>
        <v>0</v>
      </c>
      <c r="I39">
        <f>entry!I82</f>
        <v>4.0433599999999998</v>
      </c>
      <c r="J39">
        <f>entry!J82</f>
        <v>6.862E-2</v>
      </c>
      <c r="K39">
        <f>entry!K82</f>
        <v>1.09158</v>
      </c>
      <c r="L39">
        <f>entry!L82</f>
        <v>0.27378999999999998</v>
      </c>
      <c r="M39">
        <f>entry!M82</f>
        <v>0</v>
      </c>
      <c r="N39">
        <f>entry!N82</f>
        <v>3.0037500000000001</v>
      </c>
      <c r="O39">
        <f>entry!O82</f>
        <v>0</v>
      </c>
      <c r="P39">
        <f>entry!P82</f>
        <v>12.711349999999999</v>
      </c>
      <c r="Q39">
        <f>entry!Q82</f>
        <v>2.3999999999999998E-3</v>
      </c>
      <c r="R39">
        <f>entry!R82</f>
        <v>21.194850000000002</v>
      </c>
      <c r="S39" s="21">
        <f>entry!S82</f>
        <v>0</v>
      </c>
      <c r="T39" s="21">
        <f>entry!T82</f>
        <v>0</v>
      </c>
      <c r="U39" s="21">
        <f>entry!U82</f>
        <v>0</v>
      </c>
      <c r="V39" s="21">
        <f>entry!V82</f>
        <v>0</v>
      </c>
      <c r="W39" s="21">
        <f>entry!W82</f>
        <v>0</v>
      </c>
      <c r="X39" s="21">
        <f>entry!X82</f>
        <v>0</v>
      </c>
      <c r="Y39" s="21">
        <f>entry!Y82</f>
        <v>0</v>
      </c>
      <c r="Z39" s="21">
        <f>entry!Z82</f>
        <v>0</v>
      </c>
      <c r="AA39" s="21">
        <f>entry!AA82</f>
        <v>0</v>
      </c>
      <c r="AB39" s="21">
        <f>entry!AB82</f>
        <v>0</v>
      </c>
      <c r="AD39"/>
    </row>
    <row r="40" spans="1:30" x14ac:dyDescent="0.2">
      <c r="A40">
        <f>entry!A87</f>
        <v>309</v>
      </c>
      <c r="B40">
        <f>entry!B87</f>
        <v>310</v>
      </c>
      <c r="C40" t="str">
        <f>entry!C87</f>
        <v>CVCA</v>
      </c>
      <c r="D40" t="str">
        <f>entry!D87</f>
        <v>CVC</v>
      </c>
      <c r="E40" t="str">
        <f>entry!E87</f>
        <v>Oakdale UR Increment</v>
      </c>
      <c r="F40" t="str">
        <f>entry!F87</f>
        <v>Coralville</v>
      </c>
      <c r="G40" t="str">
        <f>entry!G87</f>
        <v>Clear Creek</v>
      </c>
      <c r="H40" s="21">
        <f>entry!H87</f>
        <v>12644565</v>
      </c>
      <c r="I40">
        <f>entry!I87</f>
        <v>4.0433599999999998</v>
      </c>
      <c r="J40">
        <f>entry!J87</f>
        <v>6.862E-2</v>
      </c>
      <c r="K40">
        <f>entry!K87</f>
        <v>1.09158</v>
      </c>
      <c r="L40">
        <f>entry!L87</f>
        <v>0.27378999999999998</v>
      </c>
      <c r="M40">
        <f>entry!M87</f>
        <v>0</v>
      </c>
      <c r="N40">
        <f>entry!N87</f>
        <v>12.1921</v>
      </c>
      <c r="O40">
        <f>entry!O87</f>
        <v>0</v>
      </c>
      <c r="P40">
        <f>entry!P87</f>
        <v>12.711349999999999</v>
      </c>
      <c r="Q40">
        <f>entry!Q87</f>
        <v>2.3999999999999998E-3</v>
      </c>
      <c r="R40">
        <f>entry!R87</f>
        <v>30.383199999999999</v>
      </c>
      <c r="S40" s="21">
        <f>entry!S87</f>
        <v>51126.528338399999</v>
      </c>
      <c r="T40" s="21">
        <f>entry!T87</f>
        <v>867.67005030000007</v>
      </c>
      <c r="U40" s="21">
        <f>entry!U87</f>
        <v>13802.554262700001</v>
      </c>
      <c r="V40" s="21">
        <f>entry!V87</f>
        <v>3461.9554513499997</v>
      </c>
      <c r="W40" s="21">
        <f>entry!W87</f>
        <v>0</v>
      </c>
      <c r="X40" s="21">
        <f>entry!X87</f>
        <v>154163.80093650002</v>
      </c>
      <c r="Y40" s="21">
        <f>entry!Y87</f>
        <v>0</v>
      </c>
      <c r="Z40" s="21">
        <f>entry!Z87</f>
        <v>160729.49131275</v>
      </c>
      <c r="AA40" s="21">
        <f>entry!AA87</f>
        <v>30.346955999999999</v>
      </c>
      <c r="AB40" s="21">
        <f>entry!AB87</f>
        <v>384182.34730800003</v>
      </c>
      <c r="AD40"/>
    </row>
    <row r="41" spans="1:30" x14ac:dyDescent="0.2">
      <c r="A41">
        <f>entry!A88</f>
        <v>311</v>
      </c>
      <c r="B41">
        <f>entry!B88</f>
        <v>312</v>
      </c>
      <c r="C41" t="str">
        <f>entry!C88</f>
        <v>NLCA8</v>
      </c>
      <c r="D41" t="str">
        <f>entry!D88</f>
        <v>NLC</v>
      </c>
      <c r="E41" t="str">
        <f>entry!E88</f>
        <v>NL UR TIF-Hospitality Increment</v>
      </c>
      <c r="F41" t="str">
        <f>entry!F88</f>
        <v>North Liberty</v>
      </c>
      <c r="G41" t="str">
        <f>entry!G88</f>
        <v>Clear Creek</v>
      </c>
      <c r="H41" s="21">
        <f>entry!H88</f>
        <v>0</v>
      </c>
      <c r="I41">
        <f>entry!I88</f>
        <v>4.0433599999999998</v>
      </c>
      <c r="J41">
        <f>entry!J88</f>
        <v>6.862E-2</v>
      </c>
      <c r="K41">
        <f>entry!K88</f>
        <v>1.09158</v>
      </c>
      <c r="L41">
        <f>entry!L88</f>
        <v>0.27378999999999998</v>
      </c>
      <c r="M41">
        <f>entry!M88</f>
        <v>0</v>
      </c>
      <c r="N41">
        <f>entry!N88</f>
        <v>10.10238</v>
      </c>
      <c r="O41">
        <f>entry!O88</f>
        <v>0</v>
      </c>
      <c r="P41">
        <f>entry!P88</f>
        <v>12.711349999999999</v>
      </c>
      <c r="Q41">
        <f>entry!Q88</f>
        <v>2.3999999999999998E-3</v>
      </c>
      <c r="R41">
        <f>entry!R88</f>
        <v>28.293480000000002</v>
      </c>
      <c r="S41" s="21">
        <f>entry!S88</f>
        <v>0</v>
      </c>
      <c r="T41" s="21">
        <f>entry!T88</f>
        <v>0</v>
      </c>
      <c r="U41" s="21">
        <f>entry!U88</f>
        <v>0</v>
      </c>
      <c r="V41" s="21">
        <f>entry!V88</f>
        <v>0</v>
      </c>
      <c r="W41" s="21">
        <f>entry!W88</f>
        <v>0</v>
      </c>
      <c r="X41" s="21">
        <f>entry!X88</f>
        <v>0</v>
      </c>
      <c r="Y41" s="21">
        <f>entry!Y88</f>
        <v>0</v>
      </c>
      <c r="Z41" s="21">
        <f>entry!Z88</f>
        <v>0</v>
      </c>
      <c r="AA41" s="21">
        <f>entry!AA88</f>
        <v>0</v>
      </c>
      <c r="AB41" s="21">
        <f>entry!AB88</f>
        <v>0</v>
      </c>
      <c r="AD41"/>
    </row>
    <row r="42" spans="1:30" x14ac:dyDescent="0.2">
      <c r="A42">
        <f>entry!A89</f>
        <v>313</v>
      </c>
      <c r="B42">
        <f>entry!B89</f>
        <v>314</v>
      </c>
      <c r="C42" t="str">
        <f>entry!C89</f>
        <v>NLCA9</v>
      </c>
      <c r="D42" t="str">
        <f>entry!D89</f>
        <v>NLC</v>
      </c>
      <c r="E42" t="str">
        <f>entry!E89</f>
        <v>NL UR TIF-Energy Mizer Increment</v>
      </c>
      <c r="F42" t="str">
        <f>entry!F89</f>
        <v>North Liberty</v>
      </c>
      <c r="G42" t="str">
        <f>entry!G89</f>
        <v>Clear Creek</v>
      </c>
      <c r="H42" s="21">
        <f>entry!H89</f>
        <v>0</v>
      </c>
      <c r="I42">
        <f>entry!I89</f>
        <v>4.0433599999999998</v>
      </c>
      <c r="J42">
        <f>entry!J89</f>
        <v>6.862E-2</v>
      </c>
      <c r="K42">
        <f>entry!K89</f>
        <v>1.09158</v>
      </c>
      <c r="L42">
        <f>entry!L89</f>
        <v>0.27378999999999998</v>
      </c>
      <c r="M42">
        <f>entry!M89</f>
        <v>0</v>
      </c>
      <c r="N42">
        <f>entry!N89</f>
        <v>10.10238</v>
      </c>
      <c r="O42">
        <f>entry!O89</f>
        <v>0</v>
      </c>
      <c r="P42">
        <f>entry!P89</f>
        <v>12.711349999999999</v>
      </c>
      <c r="Q42">
        <f>entry!Q89</f>
        <v>2.3999999999999998E-3</v>
      </c>
      <c r="R42">
        <f>entry!R89</f>
        <v>28.293480000000002</v>
      </c>
      <c r="S42" s="21">
        <f>entry!S89</f>
        <v>0</v>
      </c>
      <c r="T42" s="21">
        <f>entry!T89</f>
        <v>0</v>
      </c>
      <c r="U42" s="21">
        <f>entry!U89</f>
        <v>0</v>
      </c>
      <c r="V42" s="21">
        <f>entry!V89</f>
        <v>0</v>
      </c>
      <c r="W42" s="21">
        <f>entry!W89</f>
        <v>0</v>
      </c>
      <c r="X42" s="21">
        <f>entry!X89</f>
        <v>0</v>
      </c>
      <c r="Y42" s="21">
        <f>entry!Y89</f>
        <v>0</v>
      </c>
      <c r="Z42" s="21">
        <f>entry!Z89</f>
        <v>0</v>
      </c>
      <c r="AA42" s="21">
        <f>entry!AA89</f>
        <v>0</v>
      </c>
      <c r="AB42" s="21">
        <f>entry!AB89</f>
        <v>0</v>
      </c>
      <c r="AD42"/>
    </row>
    <row r="43" spans="1:30" x14ac:dyDescent="0.2">
      <c r="A43">
        <f>entry!A90</f>
        <v>315</v>
      </c>
      <c r="B43">
        <f>entry!B90</f>
        <v>316</v>
      </c>
      <c r="C43" t="str">
        <f>entry!C90</f>
        <v>NLCB1</v>
      </c>
      <c r="D43" t="str">
        <f>entry!D90</f>
        <v>NLC</v>
      </c>
      <c r="E43" t="str">
        <f>entry!E90</f>
        <v>NL UR TIF-Heartland Express Increment</v>
      </c>
      <c r="F43" t="str">
        <f>entry!F90</f>
        <v>North Liberty</v>
      </c>
      <c r="G43" t="str">
        <f>entry!G90</f>
        <v>Clear Creek</v>
      </c>
      <c r="H43" s="21">
        <f>entry!H90</f>
        <v>0</v>
      </c>
      <c r="I43">
        <f>entry!I90</f>
        <v>4.0433599999999998</v>
      </c>
      <c r="J43">
        <f>entry!J90</f>
        <v>6.862E-2</v>
      </c>
      <c r="K43">
        <f>entry!K90</f>
        <v>1.09158</v>
      </c>
      <c r="L43">
        <f>entry!L90</f>
        <v>0.27378999999999998</v>
      </c>
      <c r="M43">
        <f>entry!M90</f>
        <v>0</v>
      </c>
      <c r="N43">
        <f>entry!N90</f>
        <v>10.10238</v>
      </c>
      <c r="O43">
        <f>entry!O90</f>
        <v>0</v>
      </c>
      <c r="P43">
        <f>entry!P90</f>
        <v>12.711349999999999</v>
      </c>
      <c r="Q43">
        <f>entry!Q90</f>
        <v>2.3999999999999998E-3</v>
      </c>
      <c r="R43">
        <f>entry!R90</f>
        <v>28.293480000000002</v>
      </c>
      <c r="S43" s="21">
        <f>entry!S90</f>
        <v>0</v>
      </c>
      <c r="T43" s="21">
        <f>entry!T90</f>
        <v>0</v>
      </c>
      <c r="U43" s="21">
        <f>entry!U90</f>
        <v>0</v>
      </c>
      <c r="V43" s="21">
        <f>entry!V90</f>
        <v>0</v>
      </c>
      <c r="W43" s="21">
        <f>entry!W90</f>
        <v>0</v>
      </c>
      <c r="X43" s="21">
        <f>entry!X90</f>
        <v>0</v>
      </c>
      <c r="Y43" s="21">
        <f>entry!Y90</f>
        <v>0</v>
      </c>
      <c r="Z43" s="21">
        <f>entry!Z90</f>
        <v>0</v>
      </c>
      <c r="AA43" s="21">
        <f>entry!AA90</f>
        <v>0</v>
      </c>
      <c r="AB43" s="21">
        <f>entry!AB90</f>
        <v>0</v>
      </c>
      <c r="AD43"/>
    </row>
    <row r="44" spans="1:30" x14ac:dyDescent="0.2">
      <c r="A44">
        <f>entry!A94</f>
        <v>323</v>
      </c>
      <c r="B44">
        <f>entry!B94</f>
        <v>324</v>
      </c>
      <c r="C44" t="str">
        <f>entry!C94</f>
        <v>CVCE1</v>
      </c>
      <c r="D44" t="str">
        <f>entry!D94</f>
        <v>CVC</v>
      </c>
      <c r="E44" t="str">
        <f>entry!E94</f>
        <v>Coralville Oakdale UR TIF</v>
      </c>
      <c r="F44" t="str">
        <f>entry!F94</f>
        <v>Coralville</v>
      </c>
      <c r="G44" t="str">
        <f>entry!G94</f>
        <v>Clear Creek</v>
      </c>
      <c r="H44" s="21">
        <f>entry!H94</f>
        <v>9101775</v>
      </c>
      <c r="I44">
        <f>entry!I94</f>
        <v>4.0433599999999998</v>
      </c>
      <c r="J44">
        <f>entry!J94</f>
        <v>6.862E-2</v>
      </c>
      <c r="K44">
        <f>entry!K94</f>
        <v>1.09158</v>
      </c>
      <c r="L44">
        <f>entry!L94</f>
        <v>0.27378999999999998</v>
      </c>
      <c r="M44">
        <f>entry!M94</f>
        <v>0</v>
      </c>
      <c r="N44">
        <f>entry!N94</f>
        <v>12.1921</v>
      </c>
      <c r="O44">
        <f>entry!O94</f>
        <v>0</v>
      </c>
      <c r="P44">
        <f>entry!P94</f>
        <v>12.711349999999999</v>
      </c>
      <c r="Q44">
        <f>entry!Q94</f>
        <v>2.3999999999999998E-3</v>
      </c>
      <c r="R44">
        <f>entry!R94</f>
        <v>30.383199999999999</v>
      </c>
      <c r="S44" s="21">
        <f>entry!S94</f>
        <v>36801.752963999999</v>
      </c>
      <c r="T44" s="21">
        <f>entry!T94</f>
        <v>624.56380049999996</v>
      </c>
      <c r="U44" s="21">
        <f>entry!U94</f>
        <v>9935.3155544999991</v>
      </c>
      <c r="V44" s="21">
        <f>entry!V94</f>
        <v>2491.9749772499995</v>
      </c>
      <c r="W44" s="21">
        <f>entry!W94</f>
        <v>0</v>
      </c>
      <c r="X44" s="21">
        <f>entry!X94</f>
        <v>110969.75097749999</v>
      </c>
      <c r="Y44" s="21">
        <f>entry!Y94</f>
        <v>0</v>
      </c>
      <c r="Z44" s="21">
        <f>entry!Z94</f>
        <v>115695.84764625</v>
      </c>
      <c r="AA44" s="21">
        <f>entry!AA94</f>
        <v>21.844259999999998</v>
      </c>
      <c r="AB44" s="21">
        <f>entry!AB94</f>
        <v>276541.05017999996</v>
      </c>
      <c r="AD44"/>
    </row>
    <row r="45" spans="1:30" x14ac:dyDescent="0.2">
      <c r="A45">
        <f>entry!A96</f>
        <v>327</v>
      </c>
      <c r="B45">
        <f>entry!B96</f>
        <v>328</v>
      </c>
      <c r="C45" t="str">
        <f>entry!C96</f>
        <v>TFCA8</v>
      </c>
      <c r="D45" t="str">
        <f>entry!D96</f>
        <v>TFC</v>
      </c>
      <c r="E45" t="str">
        <f>entry!E96</f>
        <v>TF 2010 Amendment</v>
      </c>
      <c r="F45" t="str">
        <f>entry!F96</f>
        <v>Tiffin</v>
      </c>
      <c r="G45" t="str">
        <f>entry!G96</f>
        <v>Clear Creek</v>
      </c>
      <c r="H45" s="21">
        <f>entry!H96</f>
        <v>766838</v>
      </c>
      <c r="I45">
        <f>entry!I96</f>
        <v>4.0433599999999998</v>
      </c>
      <c r="J45">
        <f>entry!J96</f>
        <v>6.862E-2</v>
      </c>
      <c r="K45">
        <f>entry!K96</f>
        <v>1.09158</v>
      </c>
      <c r="L45">
        <f>entry!L96</f>
        <v>0.27378999999999998</v>
      </c>
      <c r="M45">
        <f>entry!M96</f>
        <v>0</v>
      </c>
      <c r="N45">
        <f>entry!N96</f>
        <v>9.6111199999999997</v>
      </c>
      <c r="O45">
        <f>entry!O96</f>
        <v>0.11241</v>
      </c>
      <c r="P45">
        <f>entry!P96</f>
        <v>12.711349999999999</v>
      </c>
      <c r="Q45">
        <f>entry!Q96</f>
        <v>2.3999999999999998E-3</v>
      </c>
      <c r="R45">
        <f>entry!R96</f>
        <v>27.914630000000002</v>
      </c>
      <c r="S45" s="21">
        <f>entry!S96</f>
        <v>3100.6020956799998</v>
      </c>
      <c r="T45" s="21">
        <f>entry!T96</f>
        <v>52.620423559999999</v>
      </c>
      <c r="U45" s="21">
        <f>entry!U96</f>
        <v>837.06502403999991</v>
      </c>
      <c r="V45" s="21">
        <f>entry!V96</f>
        <v>209.95257601999998</v>
      </c>
      <c r="W45" s="21">
        <f>entry!W96</f>
        <v>0</v>
      </c>
      <c r="X45" s="21">
        <f>entry!X96</f>
        <v>7370.1720385599992</v>
      </c>
      <c r="Y45" s="21">
        <f>entry!Y96</f>
        <v>86.200259579999994</v>
      </c>
      <c r="Z45" s="21">
        <f>entry!Z96</f>
        <v>9747.5462112999994</v>
      </c>
      <c r="AA45" s="21">
        <f>entry!AA96</f>
        <v>1.8404111999999997</v>
      </c>
      <c r="AB45" s="21">
        <f>entry!AB96</f>
        <v>21405.999039939998</v>
      </c>
      <c r="AD45"/>
    </row>
    <row r="46" spans="1:30" x14ac:dyDescent="0.2">
      <c r="A46">
        <f>entry!A97</f>
        <v>335</v>
      </c>
      <c r="B46">
        <f>entry!B97</f>
        <v>336</v>
      </c>
      <c r="C46" t="str">
        <f>entry!C97</f>
        <v>NLCB4</v>
      </c>
      <c r="D46" t="str">
        <f>entry!D97</f>
        <v>NLC01</v>
      </c>
      <c r="E46" t="str">
        <f>entry!E97</f>
        <v>NL TIF-2010 Amendment</v>
      </c>
      <c r="F46" t="str">
        <f>entry!F97</f>
        <v>North Liberty</v>
      </c>
      <c r="G46" t="str">
        <f>entry!G97</f>
        <v>Clear Creek</v>
      </c>
      <c r="H46" s="21">
        <f>entry!H97</f>
        <v>0</v>
      </c>
      <c r="I46">
        <f>entry!I97</f>
        <v>4.0433599999999998</v>
      </c>
      <c r="J46">
        <f>entry!J97</f>
        <v>6.862E-2</v>
      </c>
      <c r="K46">
        <f>entry!K97</f>
        <v>1.09158</v>
      </c>
      <c r="L46">
        <f>entry!L97</f>
        <v>0.27378999999999998</v>
      </c>
      <c r="M46">
        <f>entry!M97</f>
        <v>0</v>
      </c>
      <c r="N46">
        <f>entry!N97</f>
        <v>3.0037500000000001</v>
      </c>
      <c r="O46">
        <f>entry!O97</f>
        <v>0</v>
      </c>
      <c r="P46">
        <f>entry!P97</f>
        <v>12.711349999999999</v>
      </c>
      <c r="Q46">
        <f>entry!Q97</f>
        <v>2.3999999999999998E-3</v>
      </c>
      <c r="R46">
        <f>entry!R97</f>
        <v>21.194850000000002</v>
      </c>
      <c r="S46" s="21">
        <f>entry!S97</f>
        <v>0</v>
      </c>
      <c r="T46" s="21">
        <f>entry!T97</f>
        <v>0</v>
      </c>
      <c r="U46" s="21">
        <f>entry!U97</f>
        <v>0</v>
      </c>
      <c r="V46" s="21">
        <f>entry!V97</f>
        <v>0</v>
      </c>
      <c r="W46" s="21">
        <f>entry!W97</f>
        <v>0</v>
      </c>
      <c r="X46" s="21">
        <f>entry!X97</f>
        <v>0</v>
      </c>
      <c r="Y46" s="21">
        <f>entry!Y97</f>
        <v>0</v>
      </c>
      <c r="Z46" s="21">
        <f>entry!Z97</f>
        <v>0</v>
      </c>
      <c r="AA46" s="21">
        <f>entry!AA97</f>
        <v>0</v>
      </c>
      <c r="AB46" s="21">
        <f>entry!AB97</f>
        <v>0</v>
      </c>
      <c r="AD46"/>
    </row>
    <row r="47" spans="1:30" x14ac:dyDescent="0.2">
      <c r="A47">
        <f>entry!A99</f>
        <v>343</v>
      </c>
      <c r="B47">
        <f>entry!B99</f>
        <v>344</v>
      </c>
      <c r="C47" t="str">
        <f>entry!C99</f>
        <v>NLCB5</v>
      </c>
      <c r="D47" t="str">
        <f>entry!D99</f>
        <v>NLI</v>
      </c>
      <c r="E47" t="str">
        <f>entry!E99</f>
        <v>NL TIF-2010 Amendment*</v>
      </c>
      <c r="F47" t="str">
        <f>entry!F99</f>
        <v>North Liberty</v>
      </c>
      <c r="G47" t="str">
        <f>entry!G99</f>
        <v>Clear Creek</v>
      </c>
      <c r="H47" s="21">
        <f>entry!H99</f>
        <v>7976173</v>
      </c>
      <c r="I47">
        <f>entry!I99</f>
        <v>4.0433599999999998</v>
      </c>
      <c r="J47">
        <f>entry!J99</f>
        <v>6.862E-2</v>
      </c>
      <c r="K47">
        <f>entry!K99</f>
        <v>1.09158</v>
      </c>
      <c r="L47">
        <f>entry!L99</f>
        <v>0.27378999999999998</v>
      </c>
      <c r="M47">
        <f>entry!M99</f>
        <v>0</v>
      </c>
      <c r="N47">
        <f>entry!N99</f>
        <v>10.10238</v>
      </c>
      <c r="O47">
        <f>entry!O99</f>
        <v>0</v>
      </c>
      <c r="P47">
        <f>entry!P99</f>
        <v>12.711349999999999</v>
      </c>
      <c r="Q47">
        <f>entry!Q99</f>
        <v>2.3999999999999998E-3</v>
      </c>
      <c r="R47">
        <f>entry!R99</f>
        <v>28.293480000000002</v>
      </c>
      <c r="S47" s="21">
        <f>entry!S99</f>
        <v>32250.538861279998</v>
      </c>
      <c r="T47" s="21">
        <f>entry!T99</f>
        <v>547.32499125999993</v>
      </c>
      <c r="U47" s="21">
        <f>entry!U99</f>
        <v>8706.6309233399988</v>
      </c>
      <c r="V47" s="21">
        <f>entry!V99</f>
        <v>2183.7964056699998</v>
      </c>
      <c r="W47" s="21">
        <f>entry!W99</f>
        <v>0</v>
      </c>
      <c r="X47" s="21">
        <f>entry!X99</f>
        <v>80578.330591739999</v>
      </c>
      <c r="Y47" s="21">
        <f>entry!Y99</f>
        <v>0</v>
      </c>
      <c r="Z47" s="21">
        <f>entry!Z99</f>
        <v>101387.92666355</v>
      </c>
      <c r="AA47" s="21">
        <f>entry!AA99</f>
        <v>19.142815199999998</v>
      </c>
      <c r="AB47" s="21">
        <f>entry!AB99</f>
        <v>225673.69125204001</v>
      </c>
      <c r="AD47"/>
    </row>
    <row r="48" spans="1:30" x14ac:dyDescent="0.2">
      <c r="A48" s="56">
        <v>368</v>
      </c>
      <c r="B48" s="56">
        <v>369</v>
      </c>
      <c r="C48" s="34" t="s">
        <v>287</v>
      </c>
      <c r="D48" s="17" t="s">
        <v>75</v>
      </c>
      <c r="E48" s="57" t="s">
        <v>288</v>
      </c>
      <c r="F48" s="18" t="s">
        <v>15</v>
      </c>
      <c r="G48" s="18" t="s">
        <v>16</v>
      </c>
      <c r="H48" s="21">
        <f>entry!H111</f>
        <v>38084060</v>
      </c>
      <c r="I48">
        <f>entry!I111</f>
        <v>4.0433599999999998</v>
      </c>
      <c r="J48">
        <f>entry!J111</f>
        <v>6.862E-2</v>
      </c>
      <c r="K48">
        <f>entry!K111</f>
        <v>1.09158</v>
      </c>
      <c r="L48">
        <f>entry!L111</f>
        <v>0.27378999999999998</v>
      </c>
      <c r="M48">
        <f>entry!M111</f>
        <v>0</v>
      </c>
      <c r="N48">
        <f>entry!N111</f>
        <v>12.1921</v>
      </c>
      <c r="O48">
        <f>entry!O111</f>
        <v>0</v>
      </c>
      <c r="P48">
        <f>entry!P111</f>
        <v>12.711349999999999</v>
      </c>
      <c r="Q48">
        <f>entry!Q111</f>
        <v>2.3999999999999998E-3</v>
      </c>
      <c r="R48">
        <f>entry!R111</f>
        <v>30.383199999999999</v>
      </c>
      <c r="S48" s="21">
        <f>entry!S111</f>
        <v>153987.56484159999</v>
      </c>
      <c r="T48" s="21">
        <f>entry!T111</f>
        <v>2613.3281972</v>
      </c>
      <c r="U48" s="21">
        <f>entry!U111</f>
        <v>41571.798214799994</v>
      </c>
      <c r="V48" s="21">
        <f>entry!V111</f>
        <v>10427.034787399998</v>
      </c>
      <c r="W48" s="21">
        <f>entry!W111</f>
        <v>0</v>
      </c>
      <c r="X48" s="21">
        <f>entry!X111</f>
        <v>464324.66792599997</v>
      </c>
      <c r="Y48" s="21">
        <f>entry!Y111</f>
        <v>0</v>
      </c>
      <c r="Z48" s="21">
        <f>entry!Z111</f>
        <v>484099.81608099997</v>
      </c>
      <c r="AA48" s="21">
        <f>entry!AA111</f>
        <v>91.401743999999979</v>
      </c>
      <c r="AB48" s="21">
        <f>entry!AB111</f>
        <v>1157115.6117919998</v>
      </c>
      <c r="AD48"/>
    </row>
    <row r="49" spans="1:30" x14ac:dyDescent="0.2">
      <c r="A49" s="56">
        <v>374</v>
      </c>
      <c r="B49" s="56">
        <v>375</v>
      </c>
      <c r="C49" s="34" t="s">
        <v>292</v>
      </c>
      <c r="D49" s="17" t="s">
        <v>77</v>
      </c>
      <c r="E49" s="17" t="s">
        <v>257</v>
      </c>
      <c r="F49" s="18" t="s">
        <v>17</v>
      </c>
      <c r="G49" s="18" t="s">
        <v>16</v>
      </c>
      <c r="H49" s="21">
        <f>entry!H114</f>
        <v>10941567</v>
      </c>
      <c r="I49">
        <f>entry!I114</f>
        <v>4.0433599999999998</v>
      </c>
      <c r="J49">
        <f>entry!J114</f>
        <v>6.862E-2</v>
      </c>
      <c r="K49">
        <f>entry!K114</f>
        <v>1.09158</v>
      </c>
      <c r="L49">
        <f>entry!L114</f>
        <v>0.27378999999999998</v>
      </c>
      <c r="M49">
        <f>entry!M114</f>
        <v>0</v>
      </c>
      <c r="N49">
        <f>entry!N114</f>
        <v>10.10238</v>
      </c>
      <c r="O49">
        <f>entry!O114</f>
        <v>0</v>
      </c>
      <c r="P49">
        <f>entry!P114</f>
        <v>12.711349999999999</v>
      </c>
      <c r="Q49">
        <f>entry!Q114</f>
        <v>2.3999999999999998E-3</v>
      </c>
      <c r="R49">
        <f>entry!R114</f>
        <v>28.293480000000002</v>
      </c>
      <c r="S49" s="21">
        <f>entry!S114</f>
        <v>44240.694345119991</v>
      </c>
      <c r="T49" s="21">
        <f>entry!T114</f>
        <v>750.81032753999989</v>
      </c>
      <c r="U49" s="21">
        <f>entry!U114</f>
        <v>11943.59570586</v>
      </c>
      <c r="V49" s="21">
        <f>entry!V114</f>
        <v>2995.6916289299993</v>
      </c>
      <c r="W49" s="21">
        <f>entry!W114</f>
        <v>0</v>
      </c>
      <c r="X49" s="21">
        <f>entry!X114</f>
        <v>110535.86762945999</v>
      </c>
      <c r="Y49" s="21">
        <f>entry!Y114</f>
        <v>0</v>
      </c>
      <c r="Z49" s="21">
        <f>entry!Z114</f>
        <v>139082.08768544998</v>
      </c>
      <c r="AA49" s="21">
        <f>entry!AA114</f>
        <v>26.259760799999995</v>
      </c>
      <c r="AB49" s="21">
        <f>entry!AB114</f>
        <v>309575.00708315993</v>
      </c>
      <c r="AD49"/>
    </row>
    <row r="50" spans="1:30" x14ac:dyDescent="0.2">
      <c r="A50">
        <f>entry!A118</f>
        <v>384</v>
      </c>
      <c r="B50">
        <f>entry!B118</f>
        <v>385</v>
      </c>
      <c r="C50" t="str">
        <f>entry!C118</f>
        <v>CVCD6</v>
      </c>
      <c r="D50" t="str">
        <f>entry!D118</f>
        <v>CVC</v>
      </c>
      <c r="E50" t="str">
        <f>entry!E118</f>
        <v>Mall-Hwy 6 UR 2015 Amend</v>
      </c>
      <c r="F50" t="str">
        <f>entry!F118</f>
        <v>Coralville</v>
      </c>
      <c r="G50" t="str">
        <f>entry!G118</f>
        <v>Clear Creek</v>
      </c>
      <c r="H50" s="21">
        <f>entry!H118</f>
        <v>7750994</v>
      </c>
      <c r="I50">
        <f>entry!I118</f>
        <v>4.0433599999999998</v>
      </c>
      <c r="J50">
        <f>entry!J118</f>
        <v>6.862E-2</v>
      </c>
      <c r="K50">
        <f>entry!K118</f>
        <v>1.09158</v>
      </c>
      <c r="L50">
        <f>entry!L118</f>
        <v>0.27378999999999998</v>
      </c>
      <c r="M50">
        <f>entry!M118</f>
        <v>0</v>
      </c>
      <c r="N50">
        <f>entry!N118</f>
        <v>12.1921</v>
      </c>
      <c r="O50">
        <f>entry!O118</f>
        <v>0</v>
      </c>
      <c r="P50">
        <f>entry!P118</f>
        <v>12.711349999999999</v>
      </c>
      <c r="Q50">
        <f>entry!Q118</f>
        <v>2.3999999999999998E-3</v>
      </c>
      <c r="R50">
        <f>entry!R118</f>
        <v>30.383199999999999</v>
      </c>
      <c r="S50" s="21">
        <f>entry!S118</f>
        <v>31340.059099839997</v>
      </c>
      <c r="T50" s="21">
        <f>entry!T118</f>
        <v>531.87320827999997</v>
      </c>
      <c r="U50" s="21">
        <f>entry!U118</f>
        <v>8460.8300305199991</v>
      </c>
      <c r="V50" s="21">
        <f>entry!V118</f>
        <v>2122.1446472599996</v>
      </c>
      <c r="W50" s="21">
        <f>entry!W118</f>
        <v>0</v>
      </c>
      <c r="X50" s="21">
        <f>entry!X118</f>
        <v>94500.893947399993</v>
      </c>
      <c r="Y50" s="21">
        <f>entry!Y118</f>
        <v>0</v>
      </c>
      <c r="Z50" s="21">
        <f>entry!Z118</f>
        <v>98525.597581899987</v>
      </c>
      <c r="AA50" s="21">
        <f>entry!AA118</f>
        <v>18.602385599999998</v>
      </c>
      <c r="AB50" s="21">
        <f>entry!AB118</f>
        <v>235500.00090079999</v>
      </c>
      <c r="AD50"/>
    </row>
    <row r="51" spans="1:30" x14ac:dyDescent="0.2">
      <c r="A51">
        <f>entry!A120</f>
        <v>388</v>
      </c>
      <c r="B51">
        <f>entry!B120</f>
        <v>389</v>
      </c>
      <c r="C51" t="str">
        <f>entry!C120</f>
        <v>TFCA9</v>
      </c>
      <c r="D51" t="str">
        <f>entry!D120</f>
        <v>TFC</v>
      </c>
      <c r="E51" t="str">
        <f>entry!E120</f>
        <v>TF 2014 Amendment</v>
      </c>
      <c r="F51" t="str">
        <f>entry!F120</f>
        <v>Tiffin</v>
      </c>
      <c r="G51" t="str">
        <f>entry!G120</f>
        <v>Clear Creek</v>
      </c>
      <c r="H51" s="21">
        <f>entry!H120</f>
        <v>432318</v>
      </c>
      <c r="I51">
        <f>entry!I120</f>
        <v>4.0433599999999998</v>
      </c>
      <c r="J51">
        <f>entry!J120</f>
        <v>6.862E-2</v>
      </c>
      <c r="K51">
        <f>entry!K120</f>
        <v>1.09158</v>
      </c>
      <c r="L51">
        <f>entry!L120</f>
        <v>0.27378999999999998</v>
      </c>
      <c r="M51">
        <f>entry!M120</f>
        <v>0</v>
      </c>
      <c r="N51">
        <f>entry!N120</f>
        <v>9.6111199999999997</v>
      </c>
      <c r="O51">
        <f>entry!O120</f>
        <v>0.11241</v>
      </c>
      <c r="P51">
        <f>entry!P120</f>
        <v>12.711349999999999</v>
      </c>
      <c r="Q51">
        <f>entry!Q120</f>
        <v>2.3999999999999998E-3</v>
      </c>
      <c r="R51">
        <f>entry!R120</f>
        <v>27.914630000000002</v>
      </c>
      <c r="S51" s="21">
        <f>entry!S120</f>
        <v>1748.0173084799999</v>
      </c>
      <c r="T51" s="21">
        <f>entry!T120</f>
        <v>29.665661159999999</v>
      </c>
      <c r="U51" s="21">
        <f>entry!U120</f>
        <v>471.90968243999998</v>
      </c>
      <c r="V51" s="21">
        <f>entry!V120</f>
        <v>118.36434521999999</v>
      </c>
      <c r="W51" s="21">
        <f>entry!W120</f>
        <v>0</v>
      </c>
      <c r="X51" s="21">
        <f>entry!X120</f>
        <v>4155.0601761600001</v>
      </c>
      <c r="Y51" s="21">
        <f>entry!Y120</f>
        <v>48.596866379999994</v>
      </c>
      <c r="Z51" s="21">
        <f>entry!Z120</f>
        <v>5495.3454092999991</v>
      </c>
      <c r="AA51" s="21">
        <f>entry!AA120</f>
        <v>1.0375631999999999</v>
      </c>
      <c r="AB51" s="21">
        <f>entry!AB120</f>
        <v>12067.997012339998</v>
      </c>
      <c r="AD51"/>
    </row>
    <row r="52" spans="1:30" x14ac:dyDescent="0.2">
      <c r="A52">
        <f>entry!A121</f>
        <v>390</v>
      </c>
      <c r="B52">
        <f>entry!B121</f>
        <v>391</v>
      </c>
      <c r="C52" t="str">
        <f>entry!C121</f>
        <v>TFCB1</v>
      </c>
      <c r="D52" t="str">
        <f>entry!D121</f>
        <v>TFC</v>
      </c>
      <c r="E52" t="str">
        <f>entry!E121</f>
        <v>TF 2016 Amendment</v>
      </c>
      <c r="F52" t="str">
        <f>entry!F121</f>
        <v>Tiffin</v>
      </c>
      <c r="G52" t="str">
        <f>entry!G121</f>
        <v>Clear Creek</v>
      </c>
      <c r="H52" s="21">
        <f>entry!H121</f>
        <v>3697595</v>
      </c>
      <c r="I52">
        <f>entry!I121</f>
        <v>4.0433599999999998</v>
      </c>
      <c r="J52">
        <f>entry!J121</f>
        <v>6.862E-2</v>
      </c>
      <c r="K52">
        <f>entry!K121</f>
        <v>1.09158</v>
      </c>
      <c r="L52">
        <f>entry!L121</f>
        <v>0.27378999999999998</v>
      </c>
      <c r="M52">
        <f>entry!M121</f>
        <v>0</v>
      </c>
      <c r="N52">
        <f>entry!N121</f>
        <v>9.6111199999999997</v>
      </c>
      <c r="O52">
        <f>entry!O121</f>
        <v>0.11241</v>
      </c>
      <c r="P52">
        <f>entry!P121</f>
        <v>12.711349999999999</v>
      </c>
      <c r="Q52">
        <f>entry!Q121</f>
        <v>2.3999999999999998E-3</v>
      </c>
      <c r="R52">
        <f>entry!R121</f>
        <v>27.914630000000002</v>
      </c>
      <c r="S52" s="21">
        <f>entry!S121</f>
        <v>14950.707719199998</v>
      </c>
      <c r="T52" s="21">
        <f>entry!T121</f>
        <v>253.72896889999998</v>
      </c>
      <c r="U52" s="21">
        <f>entry!U121</f>
        <v>4036.2207500999998</v>
      </c>
      <c r="V52" s="21">
        <f>entry!V121</f>
        <v>1012.3645350499999</v>
      </c>
      <c r="W52" s="21">
        <f>entry!W121</f>
        <v>0</v>
      </c>
      <c r="X52" s="21">
        <f>entry!X121</f>
        <v>35538.029256399997</v>
      </c>
      <c r="Y52" s="21">
        <f>entry!Y121</f>
        <v>415.64665394999997</v>
      </c>
      <c r="Z52" s="21">
        <f>entry!Z121</f>
        <v>47001.424203249997</v>
      </c>
      <c r="AA52" s="21">
        <f>entry!AA121</f>
        <v>8.8742279999999987</v>
      </c>
      <c r="AB52" s="21">
        <f>entry!AB121</f>
        <v>103216.99631485</v>
      </c>
      <c r="AD52"/>
    </row>
    <row r="53" spans="1:30" x14ac:dyDescent="0.2">
      <c r="A53">
        <f>entry!A123</f>
        <v>394</v>
      </c>
      <c r="B53">
        <f>entry!B123</f>
        <v>395</v>
      </c>
      <c r="C53" t="str">
        <f>entry!C123</f>
        <v>NLCB7</v>
      </c>
      <c r="D53" t="str">
        <f>entry!D123</f>
        <v>NLC</v>
      </c>
      <c r="E53" t="str">
        <f>entry!E123</f>
        <v>NL TIF-2016 Amendment</v>
      </c>
      <c r="F53" t="str">
        <f>entry!F123</f>
        <v>North Liberty</v>
      </c>
      <c r="G53" t="str">
        <f>entry!G123</f>
        <v>Clear Creek</v>
      </c>
      <c r="H53" s="21">
        <f>entry!H123</f>
        <v>110626</v>
      </c>
      <c r="I53">
        <f>entry!I123</f>
        <v>4.0433599999999998</v>
      </c>
      <c r="J53">
        <f>entry!J123</f>
        <v>6.862E-2</v>
      </c>
      <c r="K53">
        <f>entry!K123</f>
        <v>1.09158</v>
      </c>
      <c r="L53">
        <f>entry!L123</f>
        <v>0.27378999999999998</v>
      </c>
      <c r="M53">
        <f>entry!M123</f>
        <v>0</v>
      </c>
      <c r="N53">
        <f>entry!N123</f>
        <v>10.10238</v>
      </c>
      <c r="O53">
        <f>entry!O123</f>
        <v>0</v>
      </c>
      <c r="P53">
        <f>entry!P123</f>
        <v>12.711349999999999</v>
      </c>
      <c r="Q53">
        <f>entry!Q123</f>
        <v>2.3999999999999998E-3</v>
      </c>
      <c r="R53">
        <f>entry!R123</f>
        <v>28.293480000000002</v>
      </c>
      <c r="S53" s="21">
        <f>entry!S123</f>
        <v>447.30074336000001</v>
      </c>
      <c r="T53" s="21">
        <f>entry!T123</f>
        <v>7.59115612</v>
      </c>
      <c r="U53" s="21">
        <f>entry!U123</f>
        <v>120.75712908</v>
      </c>
      <c r="V53" s="21">
        <f>entry!V123</f>
        <v>30.28829254</v>
      </c>
      <c r="W53" s="21">
        <f>entry!W123</f>
        <v>0</v>
      </c>
      <c r="X53" s="21">
        <f>entry!X123</f>
        <v>1117.58588988</v>
      </c>
      <c r="Y53" s="21">
        <f>entry!Y123</f>
        <v>0</v>
      </c>
      <c r="Z53" s="21">
        <f>entry!Z123</f>
        <v>1406.2058050999999</v>
      </c>
      <c r="AA53" s="21">
        <f>entry!AA123</f>
        <v>0.26550239999999997</v>
      </c>
      <c r="AB53" s="21">
        <f>entry!AB123</f>
        <v>3129.9945184799999</v>
      </c>
      <c r="AD53"/>
    </row>
    <row r="54" spans="1:30" x14ac:dyDescent="0.2">
      <c r="A54">
        <f>entry!A125</f>
        <v>398</v>
      </c>
      <c r="B54">
        <f>entry!B125</f>
        <v>399</v>
      </c>
      <c r="C54" t="str">
        <f>entry!C125</f>
        <v>CVCD7</v>
      </c>
      <c r="D54" t="str">
        <f>entry!D125</f>
        <v>CVC01</v>
      </c>
      <c r="E54" t="str">
        <f>entry!E125</f>
        <v>Mall-Hwy 6 UR- Ag 2016 Amend</v>
      </c>
      <c r="F54" t="str">
        <f>entry!F125</f>
        <v>Coralville</v>
      </c>
      <c r="G54" t="str">
        <f>entry!G125</f>
        <v>Clear Creek</v>
      </c>
      <c r="H54" s="21">
        <f>entry!H125</f>
        <v>0</v>
      </c>
      <c r="I54">
        <f>entry!I125</f>
        <v>4.0433599999999998</v>
      </c>
      <c r="J54">
        <f>entry!J125</f>
        <v>6.862E-2</v>
      </c>
      <c r="K54">
        <f>entry!K125</f>
        <v>1.09158</v>
      </c>
      <c r="L54">
        <f>entry!L125</f>
        <v>0.27378999999999998</v>
      </c>
      <c r="M54">
        <f>entry!M125</f>
        <v>0</v>
      </c>
      <c r="N54">
        <f>entry!N125</f>
        <v>3.0037500000000001</v>
      </c>
      <c r="O54">
        <f>entry!O125</f>
        <v>0</v>
      </c>
      <c r="P54">
        <f>entry!P125</f>
        <v>12.711349999999999</v>
      </c>
      <c r="Q54">
        <f>entry!Q125</f>
        <v>2.3999999999999998E-3</v>
      </c>
      <c r="R54">
        <f>entry!R125</f>
        <v>21.194850000000002</v>
      </c>
      <c r="S54" s="21">
        <f>entry!S125</f>
        <v>0</v>
      </c>
      <c r="T54" s="21">
        <f>entry!T125</f>
        <v>0</v>
      </c>
      <c r="U54" s="21">
        <f>entry!U125</f>
        <v>0</v>
      </c>
      <c r="V54" s="21">
        <f>entry!V125</f>
        <v>0</v>
      </c>
      <c r="W54" s="21">
        <f>entry!W125</f>
        <v>0</v>
      </c>
      <c r="X54" s="21">
        <f>entry!X125</f>
        <v>0</v>
      </c>
      <c r="Y54" s="21">
        <f>entry!Y125</f>
        <v>0</v>
      </c>
      <c r="Z54" s="21">
        <f>entry!Z125</f>
        <v>0</v>
      </c>
      <c r="AA54" s="21">
        <f>entry!AA125</f>
        <v>0</v>
      </c>
      <c r="AB54" s="21">
        <f>entry!AB125</f>
        <v>0</v>
      </c>
      <c r="AD54"/>
    </row>
    <row r="55" spans="1:30" x14ac:dyDescent="0.2">
      <c r="A55">
        <f>entry!A126</f>
        <v>400</v>
      </c>
      <c r="B55">
        <f>entry!B126</f>
        <v>401</v>
      </c>
      <c r="C55" t="str">
        <f>entry!C126</f>
        <v>CVCD8</v>
      </c>
      <c r="D55" t="str">
        <f>entry!D126</f>
        <v>CVC</v>
      </c>
      <c r="E55" t="str">
        <f>entry!E126</f>
        <v>Mall-Hwy 6 UR 2016 Amend</v>
      </c>
      <c r="F55" t="str">
        <f>entry!F126</f>
        <v>Coralville</v>
      </c>
      <c r="G55" t="str">
        <f>entry!G126</f>
        <v>Clear Creek</v>
      </c>
      <c r="H55" s="21">
        <f>entry!H126</f>
        <v>8302185</v>
      </c>
      <c r="I55">
        <f>entry!I126</f>
        <v>4.0433599999999998</v>
      </c>
      <c r="J55">
        <f>entry!J126</f>
        <v>6.862E-2</v>
      </c>
      <c r="K55">
        <f>entry!K126</f>
        <v>1.09158</v>
      </c>
      <c r="L55">
        <f>entry!L126</f>
        <v>0.27378999999999998</v>
      </c>
      <c r="M55">
        <f>entry!M126</f>
        <v>0</v>
      </c>
      <c r="N55">
        <f>entry!N126</f>
        <v>12.1921</v>
      </c>
      <c r="O55">
        <f>entry!O126</f>
        <v>0</v>
      </c>
      <c r="P55">
        <f>entry!P126</f>
        <v>12.711349999999999</v>
      </c>
      <c r="Q55">
        <f>entry!Q126</f>
        <v>2.3999999999999998E-3</v>
      </c>
      <c r="R55">
        <f>entry!R126</f>
        <v>30.383199999999999</v>
      </c>
      <c r="S55" s="21">
        <f>entry!S126</f>
        <v>33568.722741599995</v>
      </c>
      <c r="T55" s="21">
        <f>entry!T126</f>
        <v>569.69593469999995</v>
      </c>
      <c r="U55" s="21">
        <f>entry!U126</f>
        <v>9062.4991023000002</v>
      </c>
      <c r="V55" s="21">
        <f>entry!V126</f>
        <v>2273.0552311499996</v>
      </c>
      <c r="W55" s="21">
        <f>entry!W126</f>
        <v>0</v>
      </c>
      <c r="X55" s="21">
        <f>entry!X126</f>
        <v>101221.06973849999</v>
      </c>
      <c r="Y55" s="21">
        <f>entry!Y126</f>
        <v>0</v>
      </c>
      <c r="Z55" s="21">
        <f>entry!Z126</f>
        <v>105531.97929974999</v>
      </c>
      <c r="AA55" s="21">
        <f>entry!AA126</f>
        <v>19.925243999999996</v>
      </c>
      <c r="AB55" s="21">
        <f>entry!AB126</f>
        <v>252246.94729199997</v>
      </c>
      <c r="AD55"/>
    </row>
    <row r="56" spans="1:30" x14ac:dyDescent="0.2">
      <c r="A56">
        <f>entry!A130</f>
        <v>410</v>
      </c>
      <c r="B56">
        <f>entry!B130</f>
        <v>411</v>
      </c>
      <c r="C56" t="str">
        <f>entry!C130</f>
        <v>NLCB8</v>
      </c>
      <c r="D56" t="str">
        <f>entry!D130</f>
        <v>NLC</v>
      </c>
      <c r="E56" t="str">
        <f>entry!E130</f>
        <v>NL TIF-2010 Amend.- Corr. Develop.</v>
      </c>
      <c r="F56" t="str">
        <f>entry!F130</f>
        <v>North Liberty</v>
      </c>
      <c r="G56" t="str">
        <f>entry!G130</f>
        <v>Clear Creek</v>
      </c>
      <c r="H56" s="21">
        <f>entry!H130</f>
        <v>1018155</v>
      </c>
      <c r="I56">
        <f>entry!I130</f>
        <v>4.0433599999999998</v>
      </c>
      <c r="J56">
        <f>entry!J130</f>
        <v>6.862E-2</v>
      </c>
      <c r="K56">
        <f>entry!K130</f>
        <v>1.09158</v>
      </c>
      <c r="L56">
        <f>entry!L130</f>
        <v>0.27378999999999998</v>
      </c>
      <c r="M56">
        <f>entry!M130</f>
        <v>0</v>
      </c>
      <c r="N56">
        <f>entry!N130</f>
        <v>10.10238</v>
      </c>
      <c r="O56">
        <f>entry!O130</f>
        <v>0</v>
      </c>
      <c r="P56">
        <f>entry!P130</f>
        <v>12.711349999999999</v>
      </c>
      <c r="Q56">
        <f>entry!Q130</f>
        <v>2.3999999999999998E-3</v>
      </c>
      <c r="R56">
        <f>entry!R130</f>
        <v>28.293480000000002</v>
      </c>
      <c r="S56" s="21">
        <f>entry!S130</f>
        <v>4116.7672008</v>
      </c>
      <c r="T56" s="21">
        <f>entry!T130</f>
        <v>69.865796099999997</v>
      </c>
      <c r="U56" s="21">
        <f>entry!U130</f>
        <v>1111.3976349</v>
      </c>
      <c r="V56" s="21">
        <f>entry!V130</f>
        <v>278.76065745</v>
      </c>
      <c r="W56" s="21">
        <f>entry!W130</f>
        <v>0</v>
      </c>
      <c r="X56" s="21">
        <f>entry!X130</f>
        <v>10285.7887089</v>
      </c>
      <c r="Y56" s="21">
        <f>entry!Y130</f>
        <v>0</v>
      </c>
      <c r="Z56" s="21">
        <f>entry!Z130</f>
        <v>12942.12455925</v>
      </c>
      <c r="AA56" s="21">
        <f>entry!AA130</f>
        <v>2.4435719999999996</v>
      </c>
      <c r="AB56" s="21">
        <f>entry!AB130</f>
        <v>28807.1481294</v>
      </c>
      <c r="AD56"/>
    </row>
    <row r="57" spans="1:30" x14ac:dyDescent="0.2">
      <c r="A57">
        <f>entry!A131</f>
        <v>412</v>
      </c>
      <c r="B57">
        <f>entry!B131</f>
        <v>413</v>
      </c>
      <c r="C57" t="str">
        <f>entry!C131</f>
        <v>NLCB9</v>
      </c>
      <c r="D57" t="str">
        <f>entry!D131</f>
        <v>NLC</v>
      </c>
      <c r="E57" t="str">
        <f>entry!E131</f>
        <v>NL TIF-2016 Amend.- Spotix</v>
      </c>
      <c r="F57" t="str">
        <f>entry!F131</f>
        <v>North Liberty</v>
      </c>
      <c r="G57" t="str">
        <f>entry!G131</f>
        <v>Clear Creek</v>
      </c>
      <c r="H57" s="21">
        <f>entry!H131</f>
        <v>2093769</v>
      </c>
      <c r="I57">
        <f>entry!I131</f>
        <v>4.0433599999999998</v>
      </c>
      <c r="J57">
        <f>entry!J131</f>
        <v>6.862E-2</v>
      </c>
      <c r="K57">
        <f>entry!K131</f>
        <v>1.09158</v>
      </c>
      <c r="L57">
        <f>entry!L131</f>
        <v>0.27378999999999998</v>
      </c>
      <c r="M57">
        <f>entry!M131</f>
        <v>0</v>
      </c>
      <c r="N57">
        <f>entry!N131</f>
        <v>10.10238</v>
      </c>
      <c r="O57">
        <f>entry!O131</f>
        <v>0</v>
      </c>
      <c r="P57">
        <f>entry!P131</f>
        <v>12.711349999999999</v>
      </c>
      <c r="Q57">
        <f>entry!Q131</f>
        <v>2.3999999999999998E-3</v>
      </c>
      <c r="R57">
        <f>entry!R131</f>
        <v>28.293480000000002</v>
      </c>
      <c r="S57" s="21">
        <f>entry!S131</f>
        <v>8465.8618238399995</v>
      </c>
      <c r="T57" s="21">
        <f>entry!T131</f>
        <v>143.67442878</v>
      </c>
      <c r="U57" s="21">
        <f>entry!U131</f>
        <v>2285.5163650199997</v>
      </c>
      <c r="V57" s="21">
        <f>entry!V131</f>
        <v>573.25301450999984</v>
      </c>
      <c r="W57" s="21">
        <f>entry!W131</f>
        <v>0</v>
      </c>
      <c r="X57" s="21">
        <f>entry!X131</f>
        <v>21152.050070219997</v>
      </c>
      <c r="Y57" s="21">
        <f>entry!Y131</f>
        <v>0</v>
      </c>
      <c r="Z57" s="21">
        <f>entry!Z131</f>
        <v>26614.630578149998</v>
      </c>
      <c r="AA57" s="21">
        <f>entry!AA131</f>
        <v>5.0250455999999994</v>
      </c>
      <c r="AB57" s="21">
        <f>entry!AB131</f>
        <v>59240.011326119995</v>
      </c>
      <c r="AD57"/>
    </row>
    <row r="58" spans="1:30" x14ac:dyDescent="0.2">
      <c r="A58">
        <f>entry!A132</f>
        <v>414</v>
      </c>
      <c r="B58">
        <f>entry!B132</f>
        <v>415</v>
      </c>
      <c r="C58" t="str">
        <f>entry!C132</f>
        <v>NLCC1</v>
      </c>
      <c r="D58" t="str">
        <f>entry!D132</f>
        <v>NLC</v>
      </c>
      <c r="E58" t="str">
        <f>entry!E132</f>
        <v>NL TIF-2016 Amend- I380 Ind. Park</v>
      </c>
      <c r="F58" t="str">
        <f>entry!F132</f>
        <v>North Liberty</v>
      </c>
      <c r="G58" t="str">
        <f>entry!G132</f>
        <v>Clear Creek</v>
      </c>
      <c r="H58" s="21">
        <f>entry!H132</f>
        <v>1552796</v>
      </c>
      <c r="I58">
        <f>entry!I132</f>
        <v>4.0433599999999998</v>
      </c>
      <c r="J58">
        <f>entry!J132</f>
        <v>6.862E-2</v>
      </c>
      <c r="K58">
        <f>entry!K132</f>
        <v>1.09158</v>
      </c>
      <c r="L58">
        <f>entry!L132</f>
        <v>0.27378999999999998</v>
      </c>
      <c r="M58">
        <f>entry!M132</f>
        <v>0</v>
      </c>
      <c r="N58">
        <f>entry!N132</f>
        <v>10.10238</v>
      </c>
      <c r="O58">
        <f>entry!O132</f>
        <v>0</v>
      </c>
      <c r="P58">
        <f>entry!P132</f>
        <v>12.711349999999999</v>
      </c>
      <c r="Q58">
        <f>entry!Q132</f>
        <v>2.3999999999999998E-3</v>
      </c>
      <c r="R58">
        <f>entry!R132</f>
        <v>28.293480000000002</v>
      </c>
      <c r="S58" s="21">
        <f>entry!S132</f>
        <v>6278.5132345599995</v>
      </c>
      <c r="T58" s="21">
        <f>entry!T132</f>
        <v>106.55286152000001</v>
      </c>
      <c r="U58" s="21">
        <f>entry!U132</f>
        <v>1695.00105768</v>
      </c>
      <c r="V58" s="21">
        <f>entry!V132</f>
        <v>425.14001683999999</v>
      </c>
      <c r="W58" s="21">
        <f>entry!W132</f>
        <v>0</v>
      </c>
      <c r="X58" s="21">
        <f>entry!X132</f>
        <v>15686.93525448</v>
      </c>
      <c r="Y58" s="21">
        <f>entry!Y132</f>
        <v>0</v>
      </c>
      <c r="Z58" s="21">
        <f>entry!Z132</f>
        <v>19738.1334346</v>
      </c>
      <c r="AA58" s="21">
        <f>entry!AA132</f>
        <v>3.7267104</v>
      </c>
      <c r="AB58" s="21">
        <f>entry!AB132</f>
        <v>43934.002570079996</v>
      </c>
      <c r="AD58"/>
    </row>
    <row r="59" spans="1:30" x14ac:dyDescent="0.2">
      <c r="A59">
        <f>entry!A135</f>
        <v>420</v>
      </c>
      <c r="B59">
        <f>entry!B135</f>
        <v>421</v>
      </c>
      <c r="C59" t="str">
        <f>entry!C135</f>
        <v>CVCD9</v>
      </c>
      <c r="D59" t="str">
        <f>entry!D135</f>
        <v>CVC</v>
      </c>
      <c r="E59" t="str">
        <f>entry!E135</f>
        <v>Mall-Hwy 6 UR 2017 Amend- CC Sch</v>
      </c>
      <c r="F59" t="str">
        <f>entry!F135</f>
        <v>Coralville</v>
      </c>
      <c r="G59" t="str">
        <f>entry!G135</f>
        <v>Clear Creek</v>
      </c>
      <c r="H59" s="21">
        <f>entry!H135</f>
        <v>17770265</v>
      </c>
      <c r="I59">
        <f>entry!I135</f>
        <v>4.0433599999999998</v>
      </c>
      <c r="J59">
        <f>entry!J135</f>
        <v>6.862E-2</v>
      </c>
      <c r="K59">
        <f>entry!K135</f>
        <v>1.09158</v>
      </c>
      <c r="L59">
        <f>entry!L135</f>
        <v>0.27378999999999998</v>
      </c>
      <c r="M59">
        <f>entry!M135</f>
        <v>0</v>
      </c>
      <c r="N59">
        <f>entry!N135</f>
        <v>12.1921</v>
      </c>
      <c r="O59">
        <f>entry!O135</f>
        <v>0</v>
      </c>
      <c r="P59">
        <f>entry!P135</f>
        <v>12.711349999999999</v>
      </c>
      <c r="Q59">
        <f>entry!Q135</f>
        <v>2.3999999999999998E-3</v>
      </c>
      <c r="R59">
        <f>entry!R135</f>
        <v>30.383199999999999</v>
      </c>
      <c r="S59" s="21">
        <f>entry!S135</f>
        <v>71851.578690399998</v>
      </c>
      <c r="T59" s="21">
        <f>entry!T135</f>
        <v>1219.3955842999999</v>
      </c>
      <c r="U59" s="21">
        <f>entry!U135</f>
        <v>19397.665868699998</v>
      </c>
      <c r="V59" s="21">
        <f>entry!V135</f>
        <v>4865.3208543499995</v>
      </c>
      <c r="W59" s="21">
        <f>entry!W135</f>
        <v>0</v>
      </c>
      <c r="X59" s="21">
        <f>entry!X135</f>
        <v>216656.84790649998</v>
      </c>
      <c r="Y59" s="21">
        <f>entry!Y135</f>
        <v>0</v>
      </c>
      <c r="Z59" s="21">
        <f>entry!Z135</f>
        <v>225884.05800774999</v>
      </c>
      <c r="AA59" s="21">
        <f>entry!AA135</f>
        <v>42.648635999999996</v>
      </c>
      <c r="AB59" s="21">
        <f>entry!AB135</f>
        <v>539917.515548</v>
      </c>
      <c r="AD59"/>
    </row>
    <row r="60" spans="1:30" x14ac:dyDescent="0.2">
      <c r="A60">
        <f>entry!A144</f>
        <v>440</v>
      </c>
      <c r="B60">
        <f>entry!B144</f>
        <v>441</v>
      </c>
      <c r="C60" t="str">
        <f>entry!C144</f>
        <v>TFCB2</v>
      </c>
      <c r="D60" t="str">
        <f>entry!D144</f>
        <v>TFC01</v>
      </c>
      <c r="E60" t="str">
        <f>entry!E144</f>
        <v>TF AG 2017 INCR</v>
      </c>
      <c r="F60" t="str">
        <f>entry!F144</f>
        <v>Tiffin</v>
      </c>
      <c r="G60" t="str">
        <f>entry!G144</f>
        <v>Clear Creek</v>
      </c>
      <c r="H60" s="21">
        <f>entry!H144</f>
        <v>0</v>
      </c>
      <c r="I60" s="21">
        <f>entry!I144</f>
        <v>4.0433599999999998</v>
      </c>
      <c r="J60" s="21">
        <f>entry!J144</f>
        <v>6.862E-2</v>
      </c>
      <c r="K60" s="21">
        <f>entry!K144</f>
        <v>1.09158</v>
      </c>
      <c r="L60" s="21">
        <f>entry!L144</f>
        <v>0.27378999999999998</v>
      </c>
      <c r="M60" s="21">
        <f>entry!M144</f>
        <v>0</v>
      </c>
      <c r="N60" s="21">
        <f>entry!N144</f>
        <v>3.0037500000000001</v>
      </c>
      <c r="O60" s="21">
        <f>entry!O144</f>
        <v>0.11241</v>
      </c>
      <c r="P60" s="21">
        <f>entry!P144</f>
        <v>12.711349999999999</v>
      </c>
      <c r="Q60" s="21">
        <f>entry!Q144</f>
        <v>2.3999999999999998E-3</v>
      </c>
      <c r="R60">
        <f>entry!R144</f>
        <v>21.307259999999999</v>
      </c>
      <c r="S60" s="21">
        <f>entry!S144</f>
        <v>0</v>
      </c>
      <c r="T60" s="21">
        <f>entry!T144</f>
        <v>0</v>
      </c>
      <c r="U60" s="21">
        <f>entry!U144</f>
        <v>0</v>
      </c>
      <c r="V60" s="21">
        <f>entry!V144</f>
        <v>0</v>
      </c>
      <c r="W60" s="21">
        <f>entry!W144</f>
        <v>0</v>
      </c>
      <c r="X60" s="21">
        <f>entry!X144</f>
        <v>0</v>
      </c>
      <c r="Y60" s="21">
        <f>entry!Y144</f>
        <v>0</v>
      </c>
      <c r="Z60" s="21">
        <f>entry!Z144</f>
        <v>0</v>
      </c>
      <c r="AA60" s="21">
        <f>entry!AA144</f>
        <v>0</v>
      </c>
      <c r="AB60" s="21">
        <f>entry!AB144</f>
        <v>0</v>
      </c>
      <c r="AD60"/>
    </row>
    <row r="61" spans="1:30" x14ac:dyDescent="0.2">
      <c r="A61">
        <f>entry!A145</f>
        <v>442</v>
      </c>
      <c r="B61">
        <f>entry!B145</f>
        <v>443</v>
      </c>
      <c r="C61" t="str">
        <f>entry!C145</f>
        <v>TFCB3</v>
      </c>
      <c r="D61" t="str">
        <f>entry!D145</f>
        <v>TFC</v>
      </c>
      <c r="E61" t="str">
        <f>entry!E145</f>
        <v>TF AG 2017 AMENDMENT</v>
      </c>
      <c r="F61" t="str">
        <f>entry!F145</f>
        <v>Tiffin</v>
      </c>
      <c r="G61" t="str">
        <f>entry!G145</f>
        <v>Clear Creek</v>
      </c>
      <c r="H61" s="21">
        <f>entry!H145</f>
        <v>4003205</v>
      </c>
      <c r="I61" s="21">
        <f>entry!I145</f>
        <v>4.0433599999999998</v>
      </c>
      <c r="J61" s="21">
        <f>entry!J145</f>
        <v>6.862E-2</v>
      </c>
      <c r="K61" s="21">
        <f>entry!K145</f>
        <v>1.09158</v>
      </c>
      <c r="L61" s="21">
        <f>entry!L145</f>
        <v>0.27378999999999998</v>
      </c>
      <c r="M61" s="21">
        <f>entry!M145</f>
        <v>0</v>
      </c>
      <c r="N61" s="21">
        <f>entry!N145</f>
        <v>9.6111199999999997</v>
      </c>
      <c r="O61" s="21">
        <f>entry!O145</f>
        <v>0.11241</v>
      </c>
      <c r="P61" s="21">
        <f>entry!P145</f>
        <v>12.711349999999999</v>
      </c>
      <c r="Q61" s="21">
        <f>entry!Q145</f>
        <v>2.3999999999999998E-3</v>
      </c>
      <c r="R61">
        <f>entry!R145</f>
        <v>27.914630000000002</v>
      </c>
      <c r="S61" s="21">
        <f>entry!S145</f>
        <v>16186.398968799998</v>
      </c>
      <c r="T61" s="21">
        <f>entry!T145</f>
        <v>274.69992710000002</v>
      </c>
      <c r="U61" s="21">
        <f>entry!U145</f>
        <v>4369.8185138999997</v>
      </c>
      <c r="V61" s="21">
        <f>entry!V145</f>
        <v>1096.0374969499999</v>
      </c>
      <c r="W61" s="21">
        <f>entry!W145</f>
        <v>0</v>
      </c>
      <c r="X61" s="21">
        <f>entry!X145</f>
        <v>38475.283639599998</v>
      </c>
      <c r="Y61" s="21">
        <f>entry!Y145</f>
        <v>450.00027404999997</v>
      </c>
      <c r="Z61" s="21">
        <f>entry!Z145</f>
        <v>50886.13987675</v>
      </c>
      <c r="AA61" s="21">
        <f>entry!AA145</f>
        <v>9.6076919999999983</v>
      </c>
      <c r="AB61" s="21">
        <f>entry!AB145</f>
        <v>111747.98638915</v>
      </c>
      <c r="AD61"/>
    </row>
    <row r="62" spans="1:30" x14ac:dyDescent="0.2">
      <c r="A62" t="str">
        <f>entry!A150</f>
        <v>0452</v>
      </c>
      <c r="B62">
        <f>entry!B150</f>
        <v>453</v>
      </c>
      <c r="C62" t="str">
        <f>entry!C150</f>
        <v>NLCC2</v>
      </c>
      <c r="D62" t="str">
        <f>entry!D150</f>
        <v>NLC</v>
      </c>
      <c r="E62" t="str">
        <f>entry!E150</f>
        <v>N LIBERTY URB RENEWAL TIF 2020 AMD I380 IND PK</v>
      </c>
      <c r="F62" t="str">
        <f>entry!F150</f>
        <v>North Liberty</v>
      </c>
      <c r="G62" t="str">
        <f>entry!G150</f>
        <v>Clear Creek</v>
      </c>
      <c r="H62" s="21">
        <f>entry!H150</f>
        <v>829590</v>
      </c>
      <c r="I62" s="21">
        <f>entry!I150</f>
        <v>4.0433599999999998</v>
      </c>
      <c r="J62" s="21">
        <f>entry!J150</f>
        <v>6.862E-2</v>
      </c>
      <c r="K62" s="21">
        <f>entry!K150</f>
        <v>1.09158</v>
      </c>
      <c r="L62" s="21">
        <f>entry!L150</f>
        <v>0.27378999999999998</v>
      </c>
      <c r="M62" s="21">
        <f>entry!M150</f>
        <v>0</v>
      </c>
      <c r="N62" s="21">
        <f>entry!N150</f>
        <v>10.10238</v>
      </c>
      <c r="O62" s="21">
        <f>entry!O150</f>
        <v>0</v>
      </c>
      <c r="P62" s="21">
        <f>entry!P150</f>
        <v>12.711349999999999</v>
      </c>
      <c r="Q62" s="21">
        <f>entry!Q150</f>
        <v>2.3999999999999998E-3</v>
      </c>
      <c r="R62">
        <f>entry!R150</f>
        <v>28.293480000000002</v>
      </c>
      <c r="S62" s="21">
        <f>entry!S150</f>
        <v>3354.3310224000002</v>
      </c>
      <c r="T62" s="21">
        <f>entry!T150</f>
        <v>56.926465800000003</v>
      </c>
      <c r="U62" s="21">
        <f>entry!U150</f>
        <v>905.56385220000004</v>
      </c>
      <c r="V62" s="21">
        <f>entry!V150</f>
        <v>227.13344609999999</v>
      </c>
      <c r="W62" s="21">
        <f>entry!W150</f>
        <v>0</v>
      </c>
      <c r="X62" s="21">
        <f>entry!X150</f>
        <v>8380.8334242000001</v>
      </c>
      <c r="Y62" s="21">
        <f>entry!Y150</f>
        <v>0</v>
      </c>
      <c r="Z62" s="21">
        <f>entry!Z150</f>
        <v>10545.2088465</v>
      </c>
      <c r="AA62" s="21">
        <f>entry!AA150</f>
        <v>1.9910159999999999</v>
      </c>
      <c r="AB62" s="21">
        <f>entry!AB150</f>
        <v>23471.988073200002</v>
      </c>
      <c r="AD62"/>
    </row>
    <row r="63" spans="1:30" x14ac:dyDescent="0.2">
      <c r="A63" t="str">
        <f>entry!A151</f>
        <v>0454</v>
      </c>
      <c r="B63">
        <f>entry!B151</f>
        <v>455</v>
      </c>
      <c r="C63" t="str">
        <f>entry!C151</f>
        <v>TFCB4</v>
      </c>
      <c r="D63" t="str">
        <f>entry!D151</f>
        <v>TFC01</v>
      </c>
      <c r="E63" t="str">
        <f>entry!E151</f>
        <v>TIFFIN AG 2020 UR TIF AMENDMENT</v>
      </c>
      <c r="F63" t="str">
        <f>entry!F151</f>
        <v>Tiffin</v>
      </c>
      <c r="G63" t="str">
        <f>entry!G151</f>
        <v>Clear Creek</v>
      </c>
      <c r="H63" s="21">
        <f>entry!H151</f>
        <v>0</v>
      </c>
      <c r="I63" s="21">
        <f>entry!I151</f>
        <v>4.0433599999999998</v>
      </c>
      <c r="J63" s="21">
        <f>entry!J151</f>
        <v>6.862E-2</v>
      </c>
      <c r="K63" s="21">
        <f>entry!K151</f>
        <v>1.09158</v>
      </c>
      <c r="L63" s="21">
        <f>entry!L151</f>
        <v>0.27378999999999998</v>
      </c>
      <c r="M63" s="21">
        <f>entry!M151</f>
        <v>0</v>
      </c>
      <c r="N63" s="21">
        <f>entry!N151</f>
        <v>3.0037500000000001</v>
      </c>
      <c r="O63" s="21">
        <f>entry!O151</f>
        <v>0.11241</v>
      </c>
      <c r="P63" s="21">
        <f>entry!P151</f>
        <v>12.711349999999999</v>
      </c>
      <c r="Q63" s="21">
        <f>entry!Q151</f>
        <v>2.3999999999999998E-3</v>
      </c>
      <c r="R63">
        <f>entry!R151</f>
        <v>21.307259999999999</v>
      </c>
      <c r="S63" s="21">
        <f>entry!S151</f>
        <v>0</v>
      </c>
      <c r="T63" s="21">
        <f>entry!T151</f>
        <v>0</v>
      </c>
      <c r="U63" s="21">
        <f>entry!U151</f>
        <v>0</v>
      </c>
      <c r="V63" s="21">
        <f>entry!V151</f>
        <v>0</v>
      </c>
      <c r="W63" s="21">
        <f>entry!W151</f>
        <v>0</v>
      </c>
      <c r="X63" s="21">
        <f>entry!X151</f>
        <v>0</v>
      </c>
      <c r="Y63" s="21">
        <f>entry!Y151</f>
        <v>0</v>
      </c>
      <c r="Z63" s="21">
        <f>entry!Z151</f>
        <v>0</v>
      </c>
      <c r="AA63" s="21">
        <f>entry!AA151</f>
        <v>0</v>
      </c>
      <c r="AB63" s="21">
        <f>entry!AB151</f>
        <v>0</v>
      </c>
      <c r="AD63"/>
    </row>
    <row r="64" spans="1:30" x14ac:dyDescent="0.2">
      <c r="A64" t="str">
        <f>entry!A152</f>
        <v>0456</v>
      </c>
      <c r="B64">
        <f>entry!B152</f>
        <v>457</v>
      </c>
      <c r="C64" t="str">
        <f>entry!C152</f>
        <v>TFCB5</v>
      </c>
      <c r="D64" t="str">
        <f>entry!D152</f>
        <v>TFC</v>
      </c>
      <c r="E64" t="str">
        <f>entry!E152</f>
        <v>TIFFIN 2018 UR TIF AMENDMENT</v>
      </c>
      <c r="F64" t="str">
        <f>entry!F152</f>
        <v>Tiffin</v>
      </c>
      <c r="G64" t="str">
        <f>entry!G152</f>
        <v>Clear Creek</v>
      </c>
      <c r="H64" s="21">
        <f>entry!H152</f>
        <v>1575984</v>
      </c>
      <c r="I64" s="21">
        <f>entry!I152</f>
        <v>4.0433599999999998</v>
      </c>
      <c r="J64" s="21">
        <f>entry!J152</f>
        <v>6.862E-2</v>
      </c>
      <c r="K64" s="21">
        <f>entry!K152</f>
        <v>1.09158</v>
      </c>
      <c r="L64" s="21">
        <f>entry!L152</f>
        <v>0.27378999999999998</v>
      </c>
      <c r="M64" s="21">
        <f>entry!M152</f>
        <v>0</v>
      </c>
      <c r="N64" s="21">
        <f>entry!N152</f>
        <v>9.6111199999999997</v>
      </c>
      <c r="O64" s="21">
        <f>entry!O152</f>
        <v>0.11241</v>
      </c>
      <c r="P64" s="21">
        <f>entry!P152</f>
        <v>12.711349999999999</v>
      </c>
      <c r="Q64" s="21">
        <f>entry!Q152</f>
        <v>2.3999999999999998E-3</v>
      </c>
      <c r="R64">
        <f>entry!R152</f>
        <v>27.914630000000002</v>
      </c>
      <c r="S64" s="21">
        <f>entry!S152</f>
        <v>6372.2706662399996</v>
      </c>
      <c r="T64" s="21">
        <f>entry!T152</f>
        <v>108.14402208</v>
      </c>
      <c r="U64" s="21">
        <f>entry!U152</f>
        <v>1720.3126147199998</v>
      </c>
      <c r="V64" s="21">
        <f>entry!V152</f>
        <v>431.48865935999993</v>
      </c>
      <c r="W64" s="21">
        <f>entry!W152</f>
        <v>0</v>
      </c>
      <c r="X64" s="21">
        <f>entry!X152</f>
        <v>15146.971342079998</v>
      </c>
      <c r="Y64" s="21">
        <f>entry!Y152</f>
        <v>177.15636143999998</v>
      </c>
      <c r="Z64" s="21">
        <f>entry!Z152</f>
        <v>20032.884218399999</v>
      </c>
      <c r="AA64" s="21">
        <f>entry!AA152</f>
        <v>3.7823615999999993</v>
      </c>
      <c r="AB64" s="21">
        <f>entry!AB152</f>
        <v>43993.010245919999</v>
      </c>
      <c r="AD64"/>
    </row>
    <row r="65" spans="1:30" x14ac:dyDescent="0.2">
      <c r="A65">
        <f>entry!A154</f>
        <v>460</v>
      </c>
      <c r="B65">
        <f>entry!B154</f>
        <v>461</v>
      </c>
      <c r="C65" t="str">
        <f>entry!C154</f>
        <v>CVCB1</v>
      </c>
      <c r="D65" t="str">
        <f>entry!D154</f>
        <v>CVC</v>
      </c>
      <c r="E65" t="str">
        <f>entry!E154</f>
        <v>MALL-HWY 6 URA CV-CC 2020 AMENDMENT</v>
      </c>
      <c r="F65" t="str">
        <f>entry!F154</f>
        <v>Coralville</v>
      </c>
      <c r="G65" t="str">
        <f>entry!G154</f>
        <v>Clear Creek</v>
      </c>
      <c r="H65" s="21">
        <f>entry!H154</f>
        <v>2197700</v>
      </c>
      <c r="I65" s="21">
        <f>entry!I154</f>
        <v>4.0433599999999998</v>
      </c>
      <c r="J65" s="21">
        <f>entry!J154</f>
        <v>6.862E-2</v>
      </c>
      <c r="K65" s="21">
        <f>entry!K154</f>
        <v>1.09158</v>
      </c>
      <c r="L65" s="21">
        <f>entry!L154</f>
        <v>0.27378999999999998</v>
      </c>
      <c r="M65" s="21">
        <f>entry!M154</f>
        <v>0</v>
      </c>
      <c r="N65" s="21">
        <f>entry!N154</f>
        <v>12.1921</v>
      </c>
      <c r="O65" s="21">
        <f>entry!O154</f>
        <v>0</v>
      </c>
      <c r="P65" s="21">
        <f>entry!P154</f>
        <v>12.711349999999999</v>
      </c>
      <c r="Q65" s="21">
        <f>entry!Q154</f>
        <v>2.3999999999999998E-3</v>
      </c>
      <c r="R65">
        <f>entry!R154</f>
        <v>30.383199999999999</v>
      </c>
      <c r="S65" s="21">
        <f>entry!S154</f>
        <v>8886.092271999998</v>
      </c>
      <c r="T65" s="21">
        <f>entry!T154</f>
        <v>150.806174</v>
      </c>
      <c r="U65" s="21">
        <f>entry!U154</f>
        <v>2398.9653659999999</v>
      </c>
      <c r="V65" s="21">
        <f>entry!V154</f>
        <v>601.70828299999994</v>
      </c>
      <c r="W65" s="21">
        <f>entry!W154</f>
        <v>0</v>
      </c>
      <c r="X65" s="21">
        <f>entry!X154</f>
        <v>26794.578169999997</v>
      </c>
      <c r="Y65" s="21">
        <f>entry!Y154</f>
        <v>0</v>
      </c>
      <c r="Z65" s="21">
        <f>entry!Z154</f>
        <v>27935.733894999998</v>
      </c>
      <c r="AA65" s="21">
        <f>entry!AA154</f>
        <v>5.2744799999999987</v>
      </c>
      <c r="AB65" s="21">
        <f>entry!AB154</f>
        <v>66773.15863999998</v>
      </c>
      <c r="AD65"/>
    </row>
    <row r="66" spans="1:30" x14ac:dyDescent="0.2">
      <c r="A66">
        <v>462</v>
      </c>
      <c r="B66">
        <v>463</v>
      </c>
      <c r="C66" t="s">
        <v>413</v>
      </c>
      <c r="D66" t="s">
        <v>85</v>
      </c>
      <c r="E66" t="s">
        <v>162</v>
      </c>
      <c r="F66" t="s">
        <v>20</v>
      </c>
      <c r="G66" t="s">
        <v>16</v>
      </c>
      <c r="H66" s="21">
        <v>2747950</v>
      </c>
      <c r="I66" s="21">
        <v>4.0433599999999998</v>
      </c>
      <c r="J66" s="21">
        <v>6.862E-2</v>
      </c>
      <c r="K66" s="21">
        <v>1.09158</v>
      </c>
      <c r="L66" s="21">
        <v>0.27378999999999998</v>
      </c>
      <c r="M66" s="21"/>
      <c r="N66" s="21">
        <v>9.6111199999999997</v>
      </c>
      <c r="O66" s="21">
        <v>0.11241</v>
      </c>
      <c r="P66" s="21">
        <v>12.711349999999999</v>
      </c>
      <c r="Q66" s="21">
        <v>2.3999999999999998E-3</v>
      </c>
      <c r="R66">
        <v>27.914630000000002</v>
      </c>
      <c r="S66" s="21">
        <v>11110.951111999999</v>
      </c>
      <c r="T66" s="21">
        <v>188.56432899999999</v>
      </c>
      <c r="U66" s="21">
        <v>2999.6072609999997</v>
      </c>
      <c r="V66" s="21">
        <v>752.36123049999992</v>
      </c>
      <c r="W66" s="21">
        <v>0</v>
      </c>
      <c r="X66" s="21">
        <v>26410.877203999997</v>
      </c>
      <c r="Y66" s="21">
        <v>308.89705949999995</v>
      </c>
      <c r="Z66" s="21">
        <v>34930.154232499997</v>
      </c>
      <c r="AA66" s="21">
        <v>6.5950799999999994</v>
      </c>
      <c r="AB66" s="21">
        <v>76708.007508499984</v>
      </c>
      <c r="AD66"/>
    </row>
    <row r="67" spans="1:30" x14ac:dyDescent="0.2">
      <c r="A67">
        <v>464</v>
      </c>
      <c r="B67">
        <v>465</v>
      </c>
      <c r="C67" t="s">
        <v>421</v>
      </c>
      <c r="D67" t="s">
        <v>86</v>
      </c>
      <c r="E67" t="s">
        <v>422</v>
      </c>
      <c r="F67" t="s">
        <v>20</v>
      </c>
      <c r="G67" t="s">
        <v>16</v>
      </c>
      <c r="H67" s="21">
        <v>704</v>
      </c>
      <c r="I67" s="21">
        <v>4.0433599999999998</v>
      </c>
      <c r="J67" s="21">
        <v>6.862E-2</v>
      </c>
      <c r="K67" s="21">
        <v>1.09158</v>
      </c>
      <c r="L67" s="21">
        <v>0.27378999999999998</v>
      </c>
      <c r="M67" s="21"/>
      <c r="N67" s="21">
        <v>3.0018199999999999</v>
      </c>
      <c r="O67" s="21">
        <v>0.11241</v>
      </c>
      <c r="P67" s="21">
        <v>12.711349999999999</v>
      </c>
      <c r="Q67" s="21">
        <v>2.3999999999999998E-3</v>
      </c>
      <c r="R67">
        <v>21.305330000000001</v>
      </c>
      <c r="S67" s="21">
        <v>2.8465254399999997</v>
      </c>
      <c r="T67" s="21">
        <v>4.8308480000000001E-2</v>
      </c>
      <c r="U67" s="21">
        <v>0.76847231999999999</v>
      </c>
      <c r="V67" s="21">
        <v>0.19274815999999997</v>
      </c>
      <c r="W67" s="21">
        <v>0</v>
      </c>
      <c r="X67" s="21">
        <v>2.1132812799999998</v>
      </c>
      <c r="Y67" s="21">
        <v>7.9136639999999994E-2</v>
      </c>
      <c r="Z67" s="21">
        <v>8.9487903999999983</v>
      </c>
      <c r="AA67" s="21">
        <v>1.6895999999999997E-3</v>
      </c>
      <c r="AB67" s="21">
        <v>14.998952319999999</v>
      </c>
      <c r="AD67"/>
    </row>
    <row r="68" spans="1:30" x14ac:dyDescent="0.2">
      <c r="A68">
        <v>466</v>
      </c>
      <c r="B68">
        <v>467</v>
      </c>
      <c r="C68" t="s">
        <v>414</v>
      </c>
      <c r="D68" t="s">
        <v>75</v>
      </c>
      <c r="E68" t="s">
        <v>24</v>
      </c>
      <c r="F68" t="s">
        <v>15</v>
      </c>
      <c r="G68" t="s">
        <v>16</v>
      </c>
      <c r="H68" s="21">
        <v>4783700</v>
      </c>
      <c r="I68" s="21">
        <v>4.0433599999999998</v>
      </c>
      <c r="J68" s="21">
        <v>6.862E-2</v>
      </c>
      <c r="K68" s="21">
        <v>1.09158</v>
      </c>
      <c r="L68" s="21">
        <v>0.27378999999999998</v>
      </c>
      <c r="M68" s="21"/>
      <c r="N68" s="21">
        <v>12.05559</v>
      </c>
      <c r="O68" s="21"/>
      <c r="P68" s="21">
        <v>12.711349999999999</v>
      </c>
      <c r="Q68" s="21">
        <v>2.3999999999999998E-3</v>
      </c>
      <c r="R68">
        <v>30.246690000000001</v>
      </c>
      <c r="S68" s="21">
        <v>19342.221232</v>
      </c>
      <c r="T68" s="21">
        <v>328.25749400000001</v>
      </c>
      <c r="U68" s="21">
        <v>5221.7912459999998</v>
      </c>
      <c r="V68" s="21">
        <v>1309.7292229999998</v>
      </c>
      <c r="W68" s="21">
        <v>0</v>
      </c>
      <c r="X68" s="21">
        <v>57670.325882999998</v>
      </c>
      <c r="Y68" s="21">
        <v>0</v>
      </c>
      <c r="Z68" s="21">
        <v>60807.284994999995</v>
      </c>
      <c r="AA68" s="21">
        <v>11.480879999999999</v>
      </c>
      <c r="AB68" s="21">
        <v>144691.09095299998</v>
      </c>
      <c r="AD68"/>
    </row>
    <row r="69" spans="1:30" x14ac:dyDescent="0.2">
      <c r="A69">
        <v>469</v>
      </c>
      <c r="B69">
        <v>470</v>
      </c>
      <c r="C69" t="s">
        <v>423</v>
      </c>
      <c r="D69" t="s">
        <v>85</v>
      </c>
      <c r="E69" t="s">
        <v>424</v>
      </c>
      <c r="F69" t="s">
        <v>20</v>
      </c>
      <c r="G69" t="s">
        <v>16</v>
      </c>
      <c r="H69" s="21">
        <v>2819453</v>
      </c>
      <c r="I69" s="21">
        <v>4.0433599999999998</v>
      </c>
      <c r="J69" s="21">
        <v>6.862E-2</v>
      </c>
      <c r="K69" s="21">
        <v>1.09158</v>
      </c>
      <c r="L69" s="21">
        <v>0.27378999999999998</v>
      </c>
      <c r="M69" s="21"/>
      <c r="N69" s="21">
        <v>9.6111199999999997</v>
      </c>
      <c r="O69" s="21">
        <v>0.11241</v>
      </c>
      <c r="P69" s="21">
        <v>12.711349999999999</v>
      </c>
      <c r="Q69" s="21">
        <v>2.3999999999999998E-3</v>
      </c>
      <c r="R69">
        <v>27.914630000000002</v>
      </c>
      <c r="S69" s="21">
        <v>11400.063482079999</v>
      </c>
      <c r="T69" s="21">
        <v>193.47086486000001</v>
      </c>
      <c r="U69" s="21">
        <v>3077.6585057399998</v>
      </c>
      <c r="V69" s="21">
        <v>771.93803686999991</v>
      </c>
      <c r="W69" s="21">
        <v>0</v>
      </c>
      <c r="X69" s="21">
        <v>27098.101117359998</v>
      </c>
      <c r="Y69" s="21">
        <v>316.93471173</v>
      </c>
      <c r="Z69" s="21">
        <v>35839.05389155</v>
      </c>
      <c r="AA69" s="21">
        <v>6.7666871999999989</v>
      </c>
      <c r="AB69" s="21">
        <v>78703.987297389991</v>
      </c>
      <c r="AD69"/>
    </row>
    <row r="70" spans="1:30" x14ac:dyDescent="0.2">
      <c r="A70">
        <v>477</v>
      </c>
      <c r="B70">
        <v>478</v>
      </c>
      <c r="C70" t="s">
        <v>428</v>
      </c>
      <c r="D70" t="s">
        <v>77</v>
      </c>
      <c r="E70" t="s">
        <v>429</v>
      </c>
      <c r="F70" t="s">
        <v>17</v>
      </c>
      <c r="G70" t="s">
        <v>16</v>
      </c>
      <c r="H70" s="21">
        <v>6552615</v>
      </c>
      <c r="I70" s="21">
        <v>4.0433599999999998</v>
      </c>
      <c r="J70" s="21">
        <v>6.862E-2</v>
      </c>
      <c r="K70" s="21">
        <v>1.09158</v>
      </c>
      <c r="L70" s="21">
        <v>0.27378999999999998</v>
      </c>
      <c r="M70" s="21"/>
      <c r="N70" s="21">
        <v>10.10238</v>
      </c>
      <c r="O70" s="21"/>
      <c r="P70" s="21">
        <v>12.711349999999999</v>
      </c>
      <c r="Q70" s="21">
        <v>2.3999999999999998E-3</v>
      </c>
      <c r="R70">
        <v>28.293480000000002</v>
      </c>
      <c r="S70" s="21">
        <v>26494.581386399997</v>
      </c>
      <c r="T70" s="21">
        <v>449.64044129999996</v>
      </c>
      <c r="U70" s="21">
        <v>7152.7034816999994</v>
      </c>
      <c r="V70" s="21">
        <v>1794.0404608499998</v>
      </c>
      <c r="W70" s="21">
        <v>0</v>
      </c>
      <c r="X70" s="21">
        <v>66197.006723700004</v>
      </c>
      <c r="Y70" s="21">
        <v>0</v>
      </c>
      <c r="Z70" s="21">
        <v>83292.582680249994</v>
      </c>
      <c r="AA70" s="21">
        <v>15.726275999999999</v>
      </c>
      <c r="AB70" s="21">
        <v>185396.28145019998</v>
      </c>
      <c r="AD70"/>
    </row>
    <row r="71" spans="1:30" x14ac:dyDescent="0.2">
      <c r="A71">
        <v>479</v>
      </c>
      <c r="B71">
        <v>480</v>
      </c>
      <c r="C71" t="s">
        <v>430</v>
      </c>
      <c r="D71" t="s">
        <v>77</v>
      </c>
      <c r="E71" t="s">
        <v>431</v>
      </c>
      <c r="F71" t="s">
        <v>17</v>
      </c>
      <c r="G71" t="s">
        <v>16</v>
      </c>
      <c r="H71" s="21">
        <v>679238</v>
      </c>
      <c r="I71" s="21">
        <v>4.0433599999999998</v>
      </c>
      <c r="J71" s="21">
        <v>6.862E-2</v>
      </c>
      <c r="K71" s="21">
        <v>1.09158</v>
      </c>
      <c r="L71" s="21">
        <v>0.27378999999999998</v>
      </c>
      <c r="M71" s="21"/>
      <c r="N71" s="21">
        <v>10.10238</v>
      </c>
      <c r="O71" s="21"/>
      <c r="P71" s="21">
        <v>12.711349999999999</v>
      </c>
      <c r="Q71" s="21">
        <v>2.3999999999999998E-3</v>
      </c>
      <c r="R71">
        <v>28.293480000000002</v>
      </c>
      <c r="S71" s="21">
        <v>2746.4037596800003</v>
      </c>
      <c r="T71" s="21">
        <v>46.609311560000002</v>
      </c>
      <c r="U71" s="21">
        <v>741.44261604000008</v>
      </c>
      <c r="V71" s="21">
        <v>185.96857202000001</v>
      </c>
      <c r="W71" s="21">
        <v>0</v>
      </c>
      <c r="X71" s="21">
        <v>6861.9203864400006</v>
      </c>
      <c r="Y71" s="21">
        <v>0</v>
      </c>
      <c r="Z71" s="21">
        <v>8634.0319512999995</v>
      </c>
      <c r="AA71" s="21">
        <v>1.6301711999999999</v>
      </c>
      <c r="AB71" s="21">
        <v>19218.006768239997</v>
      </c>
      <c r="AD71"/>
    </row>
    <row r="72" spans="1:30" x14ac:dyDescent="0.2">
      <c r="C72"/>
      <c r="E72"/>
      <c r="H72" s="20">
        <f>SUM(H11:H71)</f>
        <v>309537369</v>
      </c>
      <c r="J72"/>
      <c r="N72"/>
      <c r="Q72"/>
      <c r="R72"/>
      <c r="S72" s="20">
        <f t="shared" ref="S72:AB72" si="0">SUM(S11:S71)</f>
        <v>1251571.0163198391</v>
      </c>
      <c r="T72" s="20">
        <f t="shared" si="0"/>
        <v>21240.454260779999</v>
      </c>
      <c r="U72" s="20">
        <f t="shared" si="0"/>
        <v>337884.80125301995</v>
      </c>
      <c r="V72" s="20">
        <f t="shared" si="0"/>
        <v>84748.236258509976</v>
      </c>
      <c r="W72" s="20">
        <f t="shared" si="0"/>
        <v>0</v>
      </c>
      <c r="X72" s="20">
        <f t="shared" si="0"/>
        <v>3402306.8801314407</v>
      </c>
      <c r="Y72" s="20">
        <f t="shared" si="0"/>
        <v>7553.8171080000011</v>
      </c>
      <c r="Z72" s="20">
        <f t="shared" si="0"/>
        <v>3934637.8354381504</v>
      </c>
      <c r="AA72" s="20">
        <f t="shared" si="0"/>
        <v>742.88968559999989</v>
      </c>
      <c r="AB72" s="20">
        <f t="shared" si="0"/>
        <v>9040685.9304553382</v>
      </c>
      <c r="AD72"/>
    </row>
    <row r="73" spans="1:30" x14ac:dyDescent="0.2">
      <c r="C73"/>
      <c r="E73"/>
      <c r="H73" s="21"/>
      <c r="J73"/>
      <c r="N73"/>
      <c r="Q73"/>
      <c r="R73"/>
      <c r="S73" s="21"/>
      <c r="T73" s="21"/>
      <c r="U73" s="21"/>
      <c r="V73" s="21"/>
      <c r="W73" s="21"/>
      <c r="X73" s="21"/>
      <c r="Y73" s="21"/>
      <c r="Z73" s="21"/>
      <c r="AA73" s="21"/>
      <c r="AB73" s="21"/>
      <c r="AD73"/>
    </row>
    <row r="74" spans="1:30" ht="15.75" x14ac:dyDescent="0.25">
      <c r="A74" s="49" t="s">
        <v>23</v>
      </c>
      <c r="C74"/>
      <c r="E74"/>
      <c r="H74" s="21"/>
      <c r="J74"/>
      <c r="N74"/>
      <c r="Q74"/>
      <c r="R74"/>
      <c r="S74" s="21"/>
      <c r="T74" s="21"/>
      <c r="U74" s="21"/>
      <c r="V74" s="21"/>
      <c r="W74" s="21"/>
      <c r="X74" s="21"/>
      <c r="Y74" s="21"/>
      <c r="Z74" s="21"/>
      <c r="AA74" s="21"/>
      <c r="AB74" s="21"/>
      <c r="AD74"/>
    </row>
    <row r="75" spans="1:30" x14ac:dyDescent="0.2">
      <c r="A75">
        <f>entry!A39</f>
        <v>182</v>
      </c>
      <c r="B75">
        <f>entry!B39</f>
        <v>183</v>
      </c>
      <c r="C75" t="str">
        <f>entry!C39</f>
        <v>SWGA</v>
      </c>
      <c r="D75" t="str">
        <f>entry!D39</f>
        <v>SWG</v>
      </c>
      <c r="E75" t="str">
        <f>entry!E39</f>
        <v>Swisher Urban Renewal Area</v>
      </c>
      <c r="F75" t="str">
        <f>entry!F39</f>
        <v>Swisher</v>
      </c>
      <c r="G75" t="str">
        <f>entry!G39</f>
        <v>College</v>
      </c>
      <c r="H75" s="21">
        <f>entry!H39</f>
        <v>0</v>
      </c>
      <c r="I75">
        <f>entry!I39</f>
        <v>4.0433599999999998</v>
      </c>
      <c r="J75">
        <f>entry!J39</f>
        <v>6.862E-2</v>
      </c>
      <c r="K75">
        <f>entry!K39</f>
        <v>1.09158</v>
      </c>
      <c r="L75">
        <f>entry!L39</f>
        <v>0.27378999999999998</v>
      </c>
      <c r="M75">
        <f>entry!M39</f>
        <v>0</v>
      </c>
      <c r="N75">
        <f>entry!N39</f>
        <v>9.4010300000000004</v>
      </c>
      <c r="O75">
        <f>entry!O39</f>
        <v>0.1</v>
      </c>
      <c r="P75">
        <f>entry!P39</f>
        <v>10.385289999999999</v>
      </c>
      <c r="Q75">
        <f>entry!Q39</f>
        <v>2.3999999999999998E-3</v>
      </c>
      <c r="R75">
        <f>entry!R39</f>
        <v>25.366070000000001</v>
      </c>
      <c r="S75" s="21">
        <f>entry!S39</f>
        <v>0</v>
      </c>
      <c r="T75" s="21">
        <f>entry!T39</f>
        <v>0</v>
      </c>
      <c r="U75" s="21">
        <f>entry!U39</f>
        <v>0</v>
      </c>
      <c r="V75" s="21">
        <f>entry!V39</f>
        <v>0</v>
      </c>
      <c r="W75" s="21">
        <f>entry!W39</f>
        <v>0</v>
      </c>
      <c r="X75" s="21">
        <f>entry!X39</f>
        <v>0</v>
      </c>
      <c r="Y75" s="21">
        <f>entry!Y39</f>
        <v>0</v>
      </c>
      <c r="Z75" s="21">
        <f>entry!Z39</f>
        <v>0</v>
      </c>
      <c r="AA75" s="21">
        <f>entry!AA39</f>
        <v>0</v>
      </c>
      <c r="AB75" s="21">
        <f>entry!AB39</f>
        <v>0</v>
      </c>
      <c r="AD75"/>
    </row>
    <row r="76" spans="1:30" x14ac:dyDescent="0.2">
      <c r="A76">
        <f>entry!A40</f>
        <v>184</v>
      </c>
      <c r="B76">
        <f>entry!B40</f>
        <v>185</v>
      </c>
      <c r="C76" t="str">
        <f>entry!C40</f>
        <v>SWGA1</v>
      </c>
      <c r="D76" t="str">
        <f>entry!D40</f>
        <v>SWG01</v>
      </c>
      <c r="E76" t="str">
        <f>entry!E40</f>
        <v>Swisher Ag Urban Renewal Area</v>
      </c>
      <c r="F76" t="str">
        <f>entry!F40</f>
        <v>Swisher</v>
      </c>
      <c r="G76" t="str">
        <f>entry!G40</f>
        <v>College</v>
      </c>
      <c r="H76" s="21">
        <f>entry!H40</f>
        <v>0</v>
      </c>
      <c r="I76">
        <f>entry!I40</f>
        <v>4.0433599999999998</v>
      </c>
      <c r="J76">
        <f>entry!J40</f>
        <v>6.862E-2</v>
      </c>
      <c r="K76">
        <f>entry!K40</f>
        <v>1.09158</v>
      </c>
      <c r="L76">
        <f>entry!L40</f>
        <v>0.27378999999999998</v>
      </c>
      <c r="M76">
        <f>entry!M40</f>
        <v>0</v>
      </c>
      <c r="N76">
        <f>entry!N40</f>
        <v>3.0037500000000001</v>
      </c>
      <c r="O76">
        <f>entry!O40</f>
        <v>0.1</v>
      </c>
      <c r="P76">
        <f>entry!P40</f>
        <v>10.385289999999999</v>
      </c>
      <c r="Q76">
        <f>entry!Q40</f>
        <v>2.3999999999999998E-3</v>
      </c>
      <c r="R76">
        <f>entry!R40</f>
        <v>18.968789999999998</v>
      </c>
      <c r="S76" s="21">
        <f>entry!S40</f>
        <v>0</v>
      </c>
      <c r="T76" s="21">
        <f>entry!T40</f>
        <v>0</v>
      </c>
      <c r="U76" s="21">
        <f>entry!U40</f>
        <v>0</v>
      </c>
      <c r="V76" s="21">
        <f>entry!V40</f>
        <v>0</v>
      </c>
      <c r="W76" s="21">
        <f>entry!W40</f>
        <v>0</v>
      </c>
      <c r="X76" s="21">
        <f>entry!X40</f>
        <v>0</v>
      </c>
      <c r="Y76" s="21">
        <f>entry!Y40</f>
        <v>0</v>
      </c>
      <c r="Z76" s="21">
        <f>entry!Z40</f>
        <v>0</v>
      </c>
      <c r="AA76" s="21">
        <f>entry!AA40</f>
        <v>0</v>
      </c>
      <c r="AB76" s="21">
        <f>entry!AB40</f>
        <v>0</v>
      </c>
      <c r="AD76"/>
    </row>
    <row r="77" spans="1:30" x14ac:dyDescent="0.2">
      <c r="A77">
        <f>entry!A60</f>
        <v>241</v>
      </c>
      <c r="B77">
        <f>entry!B60</f>
        <v>242</v>
      </c>
      <c r="C77" t="str">
        <f>entry!C60</f>
        <v>SHGA</v>
      </c>
      <c r="D77" t="str">
        <f>entry!D60</f>
        <v>SHG</v>
      </c>
      <c r="E77" t="str">
        <f>entry!E60</f>
        <v>Shueyville UR TIF</v>
      </c>
      <c r="F77" t="str">
        <f>entry!F60</f>
        <v>Shueyville</v>
      </c>
      <c r="G77" t="str">
        <f>entry!G60</f>
        <v>College</v>
      </c>
      <c r="H77" s="21">
        <f>entry!H60</f>
        <v>19392383</v>
      </c>
      <c r="I77">
        <f>entry!I60</f>
        <v>4.0433599999999998</v>
      </c>
      <c r="J77">
        <f>entry!J60</f>
        <v>6.862E-2</v>
      </c>
      <c r="K77">
        <f>entry!K60</f>
        <v>1.09158</v>
      </c>
      <c r="L77">
        <f>entry!L60</f>
        <v>0.27378999999999998</v>
      </c>
      <c r="M77">
        <f>entry!M60</f>
        <v>0</v>
      </c>
      <c r="N77">
        <f>entry!N60</f>
        <v>7.2031799999999997</v>
      </c>
      <c r="O77">
        <f>entry!O60</f>
        <v>0.1</v>
      </c>
      <c r="P77">
        <f>entry!P60</f>
        <v>10.385289999999999</v>
      </c>
      <c r="Q77">
        <f>entry!Q60</f>
        <v>2.3999999999999998E-3</v>
      </c>
      <c r="R77">
        <f>entry!R60</f>
        <v>23.168219999999998</v>
      </c>
      <c r="S77" s="21">
        <f>entry!S60</f>
        <v>78410.385726880006</v>
      </c>
      <c r="T77" s="21">
        <f>entry!T60</f>
        <v>1330.7053214600001</v>
      </c>
      <c r="U77" s="21">
        <f>entry!U60</f>
        <v>21168.337435140002</v>
      </c>
      <c r="V77" s="21">
        <f>entry!V60</f>
        <v>5309.4405415700003</v>
      </c>
      <c r="W77" s="21">
        <f>entry!W60</f>
        <v>0</v>
      </c>
      <c r="X77" s="21">
        <f>entry!X60</f>
        <v>139686.82537794</v>
      </c>
      <c r="Y77" s="21">
        <f>entry!Y60</f>
        <v>1939.2383000000002</v>
      </c>
      <c r="Z77" s="21">
        <f>entry!Z60</f>
        <v>201395.52124607001</v>
      </c>
      <c r="AA77" s="21">
        <f>entry!AA60</f>
        <v>46.541719200000003</v>
      </c>
      <c r="AB77" s="21">
        <f>entry!AB60</f>
        <v>449286.99566825997</v>
      </c>
      <c r="AD77"/>
    </row>
    <row r="78" spans="1:30" x14ac:dyDescent="0.2">
      <c r="A78">
        <f>entry!A61</f>
        <v>243</v>
      </c>
      <c r="B78">
        <f>entry!B61</f>
        <v>244</v>
      </c>
      <c r="C78" t="str">
        <f>entry!C61</f>
        <v>SHGA1</v>
      </c>
      <c r="D78" t="str">
        <f>entry!D61</f>
        <v>SHG01</v>
      </c>
      <c r="E78" t="str">
        <f>entry!E61</f>
        <v>Shueyville UR TIF- Ag</v>
      </c>
      <c r="F78" t="str">
        <f>entry!F61</f>
        <v>Shueyville</v>
      </c>
      <c r="G78" t="str">
        <f>entry!G61</f>
        <v>College</v>
      </c>
      <c r="H78" s="21">
        <f>entry!H61</f>
        <v>0</v>
      </c>
      <c r="I78">
        <f>entry!I61</f>
        <v>4.0433599999999998</v>
      </c>
      <c r="J78">
        <f>entry!J61</f>
        <v>6.862E-2</v>
      </c>
      <c r="K78">
        <f>entry!K61</f>
        <v>1.09158</v>
      </c>
      <c r="L78">
        <f>entry!L61</f>
        <v>0.27378999999999998</v>
      </c>
      <c r="M78">
        <f>entry!M61</f>
        <v>0</v>
      </c>
      <c r="N78">
        <f>entry!N61</f>
        <v>0</v>
      </c>
      <c r="O78">
        <f>entry!O61</f>
        <v>0.1</v>
      </c>
      <c r="P78">
        <f>entry!P61</f>
        <v>10.385289999999999</v>
      </c>
      <c r="Q78">
        <f>entry!Q61</f>
        <v>2.3999999999999998E-3</v>
      </c>
      <c r="R78">
        <f>entry!R61</f>
        <v>15.965039999999998</v>
      </c>
      <c r="S78" s="21">
        <f>entry!S61</f>
        <v>0</v>
      </c>
      <c r="T78" s="21">
        <f>entry!T61</f>
        <v>0</v>
      </c>
      <c r="U78" s="21">
        <f>entry!U61</f>
        <v>0</v>
      </c>
      <c r="V78" s="21">
        <f>entry!V61</f>
        <v>0</v>
      </c>
      <c r="W78" s="21">
        <f>entry!W61</f>
        <v>0</v>
      </c>
      <c r="X78" s="21">
        <f>entry!X61</f>
        <v>0</v>
      </c>
      <c r="Y78" s="21">
        <f>entry!Y61</f>
        <v>0</v>
      </c>
      <c r="Z78" s="21">
        <f>entry!Z61</f>
        <v>0</v>
      </c>
      <c r="AA78" s="21">
        <f>entry!AA61</f>
        <v>0</v>
      </c>
      <c r="AB78" s="21">
        <f>entry!AB61</f>
        <v>0</v>
      </c>
      <c r="AD78"/>
    </row>
    <row r="79" spans="1:30" x14ac:dyDescent="0.2">
      <c r="A79">
        <f>entry!A86</f>
        <v>307</v>
      </c>
      <c r="B79">
        <f>entry!B86</f>
        <v>308</v>
      </c>
      <c r="C79" t="str">
        <f>entry!C86</f>
        <v>SHGA2</v>
      </c>
      <c r="D79" t="str">
        <f>entry!D86</f>
        <v>SHG</v>
      </c>
      <c r="E79" t="str">
        <f>entry!E86</f>
        <v>Shueyville UR TIF 2007 Amend</v>
      </c>
      <c r="F79" t="str">
        <f>entry!F86</f>
        <v>Shueyville</v>
      </c>
      <c r="G79" t="str">
        <f>entry!G86</f>
        <v>College</v>
      </c>
      <c r="H79" s="21">
        <f>entry!H86</f>
        <v>2198788</v>
      </c>
      <c r="I79">
        <f>entry!I86</f>
        <v>4.0433599999999998</v>
      </c>
      <c r="J79">
        <f>entry!J86</f>
        <v>6.862E-2</v>
      </c>
      <c r="K79">
        <f>entry!K86</f>
        <v>1.09158</v>
      </c>
      <c r="L79">
        <f>entry!L86</f>
        <v>0.27378999999999998</v>
      </c>
      <c r="M79">
        <f>entry!M86</f>
        <v>0</v>
      </c>
      <c r="N79">
        <f>entry!N86</f>
        <v>7.2031799999999997</v>
      </c>
      <c r="O79">
        <f>entry!O86</f>
        <v>0.1</v>
      </c>
      <c r="P79">
        <f>entry!P86</f>
        <v>10.385289999999999</v>
      </c>
      <c r="Q79">
        <f>entry!Q86</f>
        <v>2.3999999999999998E-3</v>
      </c>
      <c r="R79">
        <f>entry!R86</f>
        <v>23.168219999999998</v>
      </c>
      <c r="S79" s="21">
        <f>entry!S86</f>
        <v>8890.4914476800004</v>
      </c>
      <c r="T79" s="21">
        <f>entry!T86</f>
        <v>150.88083255999999</v>
      </c>
      <c r="U79" s="21">
        <f>entry!U86</f>
        <v>2400.1530050400002</v>
      </c>
      <c r="V79" s="21">
        <f>entry!V86</f>
        <v>602.00616651999997</v>
      </c>
      <c r="W79" s="21">
        <f>entry!W86</f>
        <v>0</v>
      </c>
      <c r="X79" s="21">
        <f>entry!X86</f>
        <v>15838.265745839999</v>
      </c>
      <c r="Y79" s="21">
        <f>entry!Y86</f>
        <v>219.87880000000001</v>
      </c>
      <c r="Z79" s="21">
        <f>entry!Z86</f>
        <v>22835.05102852</v>
      </c>
      <c r="AA79" s="21">
        <f>entry!AA86</f>
        <v>5.2770911999999992</v>
      </c>
      <c r="AB79" s="21">
        <f>entry!AB86</f>
        <v>50942.004117359997</v>
      </c>
      <c r="AD79"/>
    </row>
    <row r="80" spans="1:30" x14ac:dyDescent="0.2">
      <c r="A80">
        <f>entry!A129</f>
        <v>408</v>
      </c>
      <c r="B80">
        <f>entry!B129</f>
        <v>409</v>
      </c>
      <c r="C80" t="str">
        <f>entry!C129</f>
        <v>SWGA4</v>
      </c>
      <c r="D80" t="str">
        <f>entry!D129</f>
        <v>SWG</v>
      </c>
      <c r="E80" t="str">
        <f>entry!E129</f>
        <v>Swisher URA 2017 Amendment</v>
      </c>
      <c r="F80" t="str">
        <f>entry!F129</f>
        <v>Swisher</v>
      </c>
      <c r="G80" t="str">
        <f>entry!G129</f>
        <v>College</v>
      </c>
      <c r="H80" s="51">
        <f>entry!H129</f>
        <v>3229013</v>
      </c>
      <c r="I80">
        <f>entry!I129</f>
        <v>4.0433599999999998</v>
      </c>
      <c r="J80">
        <f>entry!J129</f>
        <v>6.862E-2</v>
      </c>
      <c r="K80">
        <f>entry!K129</f>
        <v>1.09158</v>
      </c>
      <c r="L80">
        <f>entry!L129</f>
        <v>0.27378999999999998</v>
      </c>
      <c r="M80">
        <f>entry!M129</f>
        <v>0</v>
      </c>
      <c r="N80">
        <f>entry!N129</f>
        <v>9.4010300000000004</v>
      </c>
      <c r="O80">
        <f>entry!O129</f>
        <v>0.1</v>
      </c>
      <c r="P80">
        <f>entry!P129</f>
        <v>10.385289999999999</v>
      </c>
      <c r="Q80">
        <f>entry!Q129</f>
        <v>2.3999999999999998E-3</v>
      </c>
      <c r="R80">
        <f>entry!R129</f>
        <v>25.366070000000001</v>
      </c>
      <c r="S80" s="51">
        <f>entry!S129</f>
        <v>13056.062003679999</v>
      </c>
      <c r="T80" s="51">
        <f>entry!T129</f>
        <v>221.57487205999999</v>
      </c>
      <c r="U80" s="51">
        <f>entry!U129</f>
        <v>3524.7260105400001</v>
      </c>
      <c r="V80" s="51">
        <f>entry!V129</f>
        <v>884.07146926999985</v>
      </c>
      <c r="W80" s="51">
        <f>entry!W129</f>
        <v>0</v>
      </c>
      <c r="X80" s="51">
        <f>entry!X129</f>
        <v>30356.04808339</v>
      </c>
      <c r="Y80" s="51">
        <f>entry!Y129</f>
        <v>322.90129999999999</v>
      </c>
      <c r="Z80" s="51">
        <f>entry!Z129</f>
        <v>33534.23641877</v>
      </c>
      <c r="AA80" s="51">
        <f>entry!AA129</f>
        <v>7.7496311999999987</v>
      </c>
      <c r="AB80" s="51">
        <f>entry!AB129</f>
        <v>81907.36978891</v>
      </c>
      <c r="AD80"/>
    </row>
    <row r="81" spans="1:30" x14ac:dyDescent="0.2">
      <c r="C81"/>
      <c r="E81"/>
      <c r="H81" s="50">
        <f>SUM(H75:H80)</f>
        <v>24820184</v>
      </c>
      <c r="J81"/>
      <c r="N81"/>
      <c r="Q81"/>
      <c r="R81"/>
      <c r="S81" s="50">
        <f t="shared" ref="S81:AB81" si="1">SUM(S75:S80)</f>
        <v>100356.93917824001</v>
      </c>
      <c r="T81" s="50">
        <f t="shared" si="1"/>
        <v>1703.1610260800001</v>
      </c>
      <c r="U81" s="50">
        <f t="shared" si="1"/>
        <v>27093.21645072</v>
      </c>
      <c r="V81" s="50">
        <f t="shared" si="1"/>
        <v>6795.5181773599998</v>
      </c>
      <c r="W81" s="50">
        <f t="shared" si="1"/>
        <v>0</v>
      </c>
      <c r="X81" s="50">
        <f t="shared" si="1"/>
        <v>185881.13920717</v>
      </c>
      <c r="Y81" s="50">
        <f t="shared" si="1"/>
        <v>2482.0184000000004</v>
      </c>
      <c r="Z81" s="50">
        <f t="shared" si="1"/>
        <v>257764.80869336001</v>
      </c>
      <c r="AA81" s="50">
        <f t="shared" si="1"/>
        <v>59.5684416</v>
      </c>
      <c r="AB81" s="50">
        <f t="shared" si="1"/>
        <v>582136.36957452993</v>
      </c>
      <c r="AD81"/>
    </row>
    <row r="82" spans="1:30" x14ac:dyDescent="0.2">
      <c r="C82"/>
      <c r="E82"/>
      <c r="H82" s="21"/>
      <c r="J82"/>
      <c r="N82"/>
      <c r="Q82"/>
      <c r="R82"/>
      <c r="S82" s="21"/>
      <c r="T82" s="21"/>
      <c r="U82" s="21"/>
      <c r="V82" s="21"/>
      <c r="W82" s="21"/>
      <c r="X82" s="21"/>
      <c r="Y82" s="21"/>
      <c r="Z82" s="21"/>
      <c r="AA82" s="21"/>
      <c r="AB82" s="21"/>
      <c r="AD82"/>
    </row>
    <row r="83" spans="1:30" x14ac:dyDescent="0.2">
      <c r="C83"/>
      <c r="E83"/>
      <c r="H83" s="21"/>
      <c r="J83"/>
      <c r="N83"/>
      <c r="Q83"/>
      <c r="R83"/>
      <c r="S83" s="21"/>
      <c r="T83" s="21"/>
      <c r="U83" s="21"/>
      <c r="V83" s="21"/>
      <c r="W83" s="21"/>
      <c r="X83" s="21"/>
      <c r="Y83" s="21"/>
      <c r="Z83" s="21"/>
      <c r="AA83" s="21"/>
      <c r="AB83" s="21"/>
      <c r="AD83"/>
    </row>
    <row r="84" spans="1:30" x14ac:dyDescent="0.2">
      <c r="C84"/>
      <c r="E84"/>
      <c r="H84" s="21"/>
      <c r="J84"/>
      <c r="N84"/>
      <c r="Q84"/>
      <c r="R84"/>
      <c r="S84" s="21"/>
      <c r="T84" s="21"/>
      <c r="U84" s="21"/>
      <c r="V84" s="21"/>
      <c r="W84" s="21"/>
      <c r="X84" s="21"/>
      <c r="Y84" s="21"/>
      <c r="Z84" s="21"/>
      <c r="AA84" s="21"/>
      <c r="AB84" s="21"/>
      <c r="AD84"/>
    </row>
    <row r="85" spans="1:30" ht="15.75" x14ac:dyDescent="0.25">
      <c r="A85" s="49" t="s">
        <v>18</v>
      </c>
      <c r="C85"/>
      <c r="E85"/>
      <c r="H85" s="21"/>
      <c r="J85"/>
      <c r="N85"/>
      <c r="Q85"/>
      <c r="R85"/>
      <c r="S85" s="21"/>
      <c r="T85" s="21"/>
      <c r="U85" s="21"/>
      <c r="V85" s="21"/>
      <c r="W85" s="21"/>
      <c r="X85" s="21"/>
      <c r="Y85" s="21"/>
      <c r="Z85" s="21"/>
      <c r="AA85" s="21"/>
      <c r="AB85" s="21"/>
      <c r="AD85"/>
    </row>
    <row r="86" spans="1:30" x14ac:dyDescent="0.2">
      <c r="A86">
        <f>entry!A9</f>
        <v>99</v>
      </c>
      <c r="B86">
        <f>entry!B9</f>
        <v>100</v>
      </c>
      <c r="C86" t="str">
        <f>entry!C9</f>
        <v>NLIA</v>
      </c>
      <c r="D86" t="str">
        <f>entry!D9</f>
        <v>NLI</v>
      </c>
      <c r="E86" t="str">
        <f>entry!E9</f>
        <v>North Liberty Urban Renewal</v>
      </c>
      <c r="F86" t="str">
        <f>entry!F9</f>
        <v>North Liberty</v>
      </c>
      <c r="G86" t="str">
        <f>entry!G9</f>
        <v>Iowa City</v>
      </c>
      <c r="H86" s="21">
        <f>entry!H9</f>
        <v>62888926</v>
      </c>
      <c r="I86">
        <f>entry!I9</f>
        <v>4.0433599999999998</v>
      </c>
      <c r="J86">
        <f>entry!J9</f>
        <v>6.862E-2</v>
      </c>
      <c r="K86">
        <f>entry!K9</f>
        <v>1.09158</v>
      </c>
      <c r="L86">
        <f>entry!L9</f>
        <v>0.27378999999999998</v>
      </c>
      <c r="M86">
        <f>entry!M9</f>
        <v>0</v>
      </c>
      <c r="N86">
        <f>entry!N9</f>
        <v>10.10238</v>
      </c>
      <c r="O86">
        <f>entry!O9</f>
        <v>0</v>
      </c>
      <c r="P86">
        <f>entry!P9</f>
        <v>11.48405</v>
      </c>
      <c r="Q86">
        <f>entry!Q9</f>
        <v>2.3999999999999998E-3</v>
      </c>
      <c r="R86">
        <f>entry!R9</f>
        <v>27.066180000000003</v>
      </c>
      <c r="S86" s="21">
        <f>entry!S9</f>
        <v>254282.56783135998</v>
      </c>
      <c r="T86" s="21">
        <f>entry!T9</f>
        <v>4315.4381021199997</v>
      </c>
      <c r="U86" s="21">
        <f>entry!U9</f>
        <v>68648.293843079999</v>
      </c>
      <c r="V86" s="21">
        <f>entry!V9</f>
        <v>17218.359049539999</v>
      </c>
      <c r="W86" s="21">
        <f>entry!W9</f>
        <v>0</v>
      </c>
      <c r="X86" s="21">
        <f>entry!X9</f>
        <v>635327.82824387995</v>
      </c>
      <c r="Y86" s="21">
        <f>entry!Y9</f>
        <v>0</v>
      </c>
      <c r="Z86" s="21">
        <f>entry!Z9</f>
        <v>722219.57063029998</v>
      </c>
      <c r="AA86" s="21">
        <f>entry!AA9</f>
        <v>150.93342239999998</v>
      </c>
      <c r="AB86" s="21">
        <f>entry!AB9</f>
        <v>1702162.99112268</v>
      </c>
      <c r="AD86"/>
    </row>
    <row r="87" spans="1:30" x14ac:dyDescent="0.2">
      <c r="A87">
        <f>entry!A10</f>
        <v>101</v>
      </c>
      <c r="B87">
        <f>entry!B10</f>
        <v>102</v>
      </c>
      <c r="C87" t="str">
        <f>entry!C10</f>
        <v>NLIA1</v>
      </c>
      <c r="D87" t="str">
        <f>entry!D10</f>
        <v>NLI01</v>
      </c>
      <c r="E87" t="str">
        <f>entry!E10</f>
        <v>North Liberty Ag Urban Renewal</v>
      </c>
      <c r="F87" t="str">
        <f>entry!F10</f>
        <v>North Liberty</v>
      </c>
      <c r="G87" t="str">
        <f>entry!G10</f>
        <v>Iowa City</v>
      </c>
      <c r="H87" s="21">
        <f>entry!H10</f>
        <v>37361</v>
      </c>
      <c r="I87">
        <f>entry!I10</f>
        <v>4.0433599999999998</v>
      </c>
      <c r="J87">
        <f>entry!J10</f>
        <v>6.862E-2</v>
      </c>
      <c r="K87">
        <f>entry!K10</f>
        <v>1.09158</v>
      </c>
      <c r="L87">
        <f>entry!L10</f>
        <v>0.27378999999999998</v>
      </c>
      <c r="M87">
        <f>entry!M10</f>
        <v>0</v>
      </c>
      <c r="N87">
        <f>entry!N10</f>
        <v>3.0037500000000001</v>
      </c>
      <c r="O87">
        <f>entry!O10</f>
        <v>0</v>
      </c>
      <c r="P87">
        <f>entry!P10</f>
        <v>11.48405</v>
      </c>
      <c r="Q87">
        <f>entry!Q10</f>
        <v>2.3999999999999998E-3</v>
      </c>
      <c r="R87">
        <f>entry!R10</f>
        <v>19.967550000000003</v>
      </c>
      <c r="S87" s="21">
        <f>entry!S10</f>
        <v>151.06397295999997</v>
      </c>
      <c r="T87" s="21">
        <f>entry!T10</f>
        <v>2.56371182</v>
      </c>
      <c r="U87" s="21">
        <f>entry!U10</f>
        <v>40.782520379999994</v>
      </c>
      <c r="V87" s="21">
        <f>entry!V10</f>
        <v>10.229068189999998</v>
      </c>
      <c r="W87" s="21">
        <f>entry!W10</f>
        <v>0</v>
      </c>
      <c r="X87" s="21">
        <f>entry!X10</f>
        <v>112.22310374999999</v>
      </c>
      <c r="Y87" s="21">
        <f>entry!Y10</f>
        <v>0</v>
      </c>
      <c r="Z87" s="21">
        <f>entry!Z10</f>
        <v>429.05559204999997</v>
      </c>
      <c r="AA87" s="21">
        <f>entry!AA10</f>
        <v>8.9666399999999979E-2</v>
      </c>
      <c r="AB87" s="21">
        <f>entry!AB10</f>
        <v>746.00763554999992</v>
      </c>
      <c r="AD87"/>
    </row>
    <row r="88" spans="1:30" x14ac:dyDescent="0.2">
      <c r="A88">
        <f>entry!A19</f>
        <v>132</v>
      </c>
      <c r="B88">
        <f>entry!B19</f>
        <v>133</v>
      </c>
      <c r="C88" t="str">
        <f>entry!C19</f>
        <v>CVIB</v>
      </c>
      <c r="D88" t="str">
        <f>entry!D19</f>
        <v>CVI</v>
      </c>
      <c r="E88" t="str">
        <f>entry!E19</f>
        <v>Highway 6 Urban Renewal</v>
      </c>
      <c r="F88" t="str">
        <f>entry!F19</f>
        <v>Coralville</v>
      </c>
      <c r="G88" t="str">
        <f>entry!G19</f>
        <v>Iowa City</v>
      </c>
      <c r="H88" s="21">
        <f>entry!H19</f>
        <v>123187383</v>
      </c>
      <c r="I88">
        <f>entry!I19</f>
        <v>4.0433599999999998</v>
      </c>
      <c r="J88">
        <f>entry!J19</f>
        <v>6.862E-2</v>
      </c>
      <c r="K88">
        <f>entry!K19</f>
        <v>1.09158</v>
      </c>
      <c r="L88">
        <f>entry!L19</f>
        <v>0.27378999999999998</v>
      </c>
      <c r="M88">
        <f>entry!M19</f>
        <v>0</v>
      </c>
      <c r="N88">
        <f>entry!N19</f>
        <v>12.1921</v>
      </c>
      <c r="O88">
        <f>entry!O19</f>
        <v>0</v>
      </c>
      <c r="P88">
        <f>entry!P19</f>
        <v>11.48405</v>
      </c>
      <c r="Q88">
        <f>entry!Q19</f>
        <v>2.3999999999999998E-3</v>
      </c>
      <c r="R88">
        <f>entry!R19</f>
        <v>29.155899999999999</v>
      </c>
      <c r="S88" s="21">
        <f>entry!S19</f>
        <v>498090.93692687998</v>
      </c>
      <c r="T88" s="21">
        <f>entry!T19</f>
        <v>8453.1182214599994</v>
      </c>
      <c r="U88" s="21">
        <f>entry!U19</f>
        <v>134468.88353513999</v>
      </c>
      <c r="V88" s="21">
        <f>entry!V19</f>
        <v>33727.47359157</v>
      </c>
      <c r="W88" s="21">
        <f>entry!W19</f>
        <v>0</v>
      </c>
      <c r="X88" s="21">
        <f>entry!X19</f>
        <v>1501912.8922743001</v>
      </c>
      <c r="Y88" s="21">
        <f>entry!Y19</f>
        <v>0</v>
      </c>
      <c r="Z88" s="21">
        <f>entry!Z19</f>
        <v>1414690.0657411499</v>
      </c>
      <c r="AA88" s="21">
        <f>entry!AA19</f>
        <v>295.64971919999999</v>
      </c>
      <c r="AB88" s="21">
        <f>entry!AB19</f>
        <v>3591639.0200097002</v>
      </c>
      <c r="AD88"/>
    </row>
    <row r="89" spans="1:30" x14ac:dyDescent="0.2">
      <c r="A89">
        <f>entry!A20</f>
        <v>134</v>
      </c>
      <c r="B89">
        <f>entry!B20</f>
        <v>135</v>
      </c>
      <c r="C89" t="str">
        <f>entry!C20</f>
        <v>CVIC</v>
      </c>
      <c r="D89" t="str">
        <f>entry!D20</f>
        <v>CVI</v>
      </c>
      <c r="E89" t="str">
        <f>entry!E20</f>
        <v>12th Avenue Urban Renewal</v>
      </c>
      <c r="F89" t="str">
        <f>entry!F20</f>
        <v>Coralville</v>
      </c>
      <c r="G89" t="str">
        <f>entry!G20</f>
        <v>Iowa City</v>
      </c>
      <c r="H89" s="21">
        <f>entry!H20</f>
        <v>45638848</v>
      </c>
      <c r="I89">
        <f>entry!I20</f>
        <v>4.0433599999999998</v>
      </c>
      <c r="J89">
        <f>entry!J20</f>
        <v>6.862E-2</v>
      </c>
      <c r="K89">
        <f>entry!K20</f>
        <v>1.09158</v>
      </c>
      <c r="L89">
        <f>entry!L20</f>
        <v>0.27378999999999998</v>
      </c>
      <c r="M89">
        <f>entry!M20</f>
        <v>0</v>
      </c>
      <c r="N89">
        <f>entry!N20</f>
        <v>12.1921</v>
      </c>
      <c r="O89">
        <f>entry!O20</f>
        <v>0</v>
      </c>
      <c r="P89">
        <f>entry!P20</f>
        <v>11.48405</v>
      </c>
      <c r="Q89">
        <f>entry!Q20</f>
        <v>2.3999999999999998E-3</v>
      </c>
      <c r="R89">
        <f>entry!R20</f>
        <v>29.155899999999999</v>
      </c>
      <c r="S89" s="21">
        <f>entry!S20</f>
        <v>184534.29244927998</v>
      </c>
      <c r="T89" s="21">
        <f>entry!T20</f>
        <v>3131.73774976</v>
      </c>
      <c r="U89" s="21">
        <f>entry!U20</f>
        <v>49818.45369984</v>
      </c>
      <c r="V89" s="21">
        <f>entry!V20</f>
        <v>12495.460193919998</v>
      </c>
      <c r="W89" s="21">
        <f>entry!W20</f>
        <v>0</v>
      </c>
      <c r="X89" s="21">
        <f>entry!X20</f>
        <v>556433.39870080003</v>
      </c>
      <c r="Y89" s="21">
        <f>entry!Y20</f>
        <v>0</v>
      </c>
      <c r="Z89" s="21">
        <f>entry!Z20</f>
        <v>524118.81237439997</v>
      </c>
      <c r="AA89" s="21">
        <f>entry!AA20</f>
        <v>109.53323519999999</v>
      </c>
      <c r="AB89" s="21">
        <f>entry!AB20</f>
        <v>1330641.6884032001</v>
      </c>
      <c r="AD89"/>
    </row>
    <row r="90" spans="1:30" x14ac:dyDescent="0.2">
      <c r="A90">
        <f>entry!A22</f>
        <v>138</v>
      </c>
      <c r="B90">
        <f>entry!B22</f>
        <v>139</v>
      </c>
      <c r="C90" t="str">
        <f>entry!C22</f>
        <v>CVIB1</v>
      </c>
      <c r="D90" t="str">
        <f>entry!D22</f>
        <v>CVI</v>
      </c>
      <c r="E90" t="str">
        <f>entry!E22</f>
        <v>Highway 6 Urban Renewal 1994</v>
      </c>
      <c r="F90" t="str">
        <f>entry!F22</f>
        <v>Coralville</v>
      </c>
      <c r="G90" t="str">
        <f>entry!G22</f>
        <v>Iowa City</v>
      </c>
      <c r="H90" s="21">
        <f>entry!H22</f>
        <v>11718669</v>
      </c>
      <c r="I90">
        <f>entry!I22</f>
        <v>4.0433599999999998</v>
      </c>
      <c r="J90">
        <f>entry!J22</f>
        <v>6.862E-2</v>
      </c>
      <c r="K90">
        <f>entry!K22</f>
        <v>1.09158</v>
      </c>
      <c r="L90">
        <f>entry!L22</f>
        <v>0.27378999999999998</v>
      </c>
      <c r="M90">
        <f>entry!M22</f>
        <v>0</v>
      </c>
      <c r="N90">
        <f>entry!N22</f>
        <v>12.1921</v>
      </c>
      <c r="O90">
        <f>entry!O22</f>
        <v>0</v>
      </c>
      <c r="P90">
        <f>entry!P22</f>
        <v>11.48405</v>
      </c>
      <c r="Q90">
        <f>entry!Q22</f>
        <v>2.3999999999999998E-3</v>
      </c>
      <c r="R90">
        <f>entry!R22</f>
        <v>29.155899999999999</v>
      </c>
      <c r="S90" s="21">
        <f>entry!S22</f>
        <v>47382.797487839998</v>
      </c>
      <c r="T90" s="21">
        <f>entry!T22</f>
        <v>804.13506677999999</v>
      </c>
      <c r="U90" s="21">
        <f>entry!U22</f>
        <v>12791.86470702</v>
      </c>
      <c r="V90" s="21">
        <f>entry!V22</f>
        <v>3208.4543855099996</v>
      </c>
      <c r="W90" s="21">
        <f>entry!W22</f>
        <v>0</v>
      </c>
      <c r="X90" s="21">
        <f>entry!X22</f>
        <v>142875.18431489999</v>
      </c>
      <c r="Y90" s="21">
        <f>entry!Y22</f>
        <v>0</v>
      </c>
      <c r="Z90" s="21">
        <f>entry!Z22</f>
        <v>134577.78072944999</v>
      </c>
      <c r="AA90" s="21">
        <f>entry!AA22</f>
        <v>28.124805599999998</v>
      </c>
      <c r="AB90" s="21">
        <f>entry!AB22</f>
        <v>341668.34149709996</v>
      </c>
      <c r="AD90"/>
    </row>
    <row r="91" spans="1:30" x14ac:dyDescent="0.2">
      <c r="A91">
        <f>entry!A23</f>
        <v>140</v>
      </c>
      <c r="B91">
        <f>entry!B23</f>
        <v>141</v>
      </c>
      <c r="C91" t="str">
        <f>entry!C23</f>
        <v>CVIC1</v>
      </c>
      <c r="D91" t="str">
        <f>entry!D23</f>
        <v>CVI</v>
      </c>
      <c r="E91" t="str">
        <f>entry!E23</f>
        <v>12th Avenue Urban Renewal 1994</v>
      </c>
      <c r="F91" t="str">
        <f>entry!F23</f>
        <v>Coralville</v>
      </c>
      <c r="G91" t="str">
        <f>entry!G23</f>
        <v>Iowa City</v>
      </c>
      <c r="H91" s="21">
        <f>entry!H23</f>
        <v>181480</v>
      </c>
      <c r="I91">
        <f>entry!I23</f>
        <v>4.0433599999999998</v>
      </c>
      <c r="J91">
        <f>entry!J23</f>
        <v>6.862E-2</v>
      </c>
      <c r="K91">
        <f>entry!K23</f>
        <v>1.09158</v>
      </c>
      <c r="L91">
        <f>entry!L23</f>
        <v>0.27378999999999998</v>
      </c>
      <c r="M91">
        <f>entry!M23</f>
        <v>0</v>
      </c>
      <c r="N91">
        <f>entry!N23</f>
        <v>12.1921</v>
      </c>
      <c r="O91">
        <f>entry!O23</f>
        <v>0</v>
      </c>
      <c r="P91">
        <f>entry!P23</f>
        <v>11.48405</v>
      </c>
      <c r="Q91">
        <f>entry!Q23</f>
        <v>2.3999999999999998E-3</v>
      </c>
      <c r="R91">
        <f>entry!R23</f>
        <v>29.155899999999999</v>
      </c>
      <c r="S91" s="21">
        <f>entry!S23</f>
        <v>733.7889727999999</v>
      </c>
      <c r="T91" s="21">
        <f>entry!T23</f>
        <v>12.453157599999999</v>
      </c>
      <c r="U91" s="21">
        <f>entry!U23</f>
        <v>198.09993839999998</v>
      </c>
      <c r="V91" s="21">
        <f>entry!V23</f>
        <v>49.687409199999991</v>
      </c>
      <c r="W91" s="21">
        <f>entry!W23</f>
        <v>0</v>
      </c>
      <c r="X91" s="21">
        <f>entry!X23</f>
        <v>2212.622308</v>
      </c>
      <c r="Y91" s="21">
        <f>entry!Y23</f>
        <v>0</v>
      </c>
      <c r="Z91" s="21">
        <f>entry!Z23</f>
        <v>2084.1253939999997</v>
      </c>
      <c r="AA91" s="21">
        <f>entry!AA23</f>
        <v>0.43555199999999994</v>
      </c>
      <c r="AB91" s="21">
        <f>entry!AB23</f>
        <v>5291.2127319999991</v>
      </c>
      <c r="AD91"/>
    </row>
    <row r="92" spans="1:30" x14ac:dyDescent="0.2">
      <c r="A92">
        <f>entry!A28</f>
        <v>159</v>
      </c>
      <c r="B92">
        <f>entry!B28</f>
        <v>160</v>
      </c>
      <c r="C92" t="str">
        <f>entry!C28</f>
        <v>CVIC2</v>
      </c>
      <c r="D92" t="str">
        <f>entry!D28</f>
        <v>CVI</v>
      </c>
      <c r="E92" t="str">
        <f>entry!E28</f>
        <v>12th Avenue Urban Renewal 1996 One</v>
      </c>
      <c r="F92" t="str">
        <f>entry!F28</f>
        <v>Coralville</v>
      </c>
      <c r="G92" t="str">
        <f>entry!G28</f>
        <v>Iowa City</v>
      </c>
      <c r="H92" s="21">
        <f>entry!H28</f>
        <v>0</v>
      </c>
      <c r="I92">
        <f>entry!I28</f>
        <v>4.0433599999999998</v>
      </c>
      <c r="J92">
        <f>entry!J28</f>
        <v>6.862E-2</v>
      </c>
      <c r="K92">
        <f>entry!K28</f>
        <v>1.09158</v>
      </c>
      <c r="L92">
        <f>entry!L28</f>
        <v>0.27378999999999998</v>
      </c>
      <c r="M92">
        <f>entry!M28</f>
        <v>0</v>
      </c>
      <c r="N92">
        <f>entry!N28</f>
        <v>12.1921</v>
      </c>
      <c r="O92">
        <f>entry!O28</f>
        <v>0</v>
      </c>
      <c r="P92">
        <f>entry!P28</f>
        <v>11.48405</v>
      </c>
      <c r="Q92">
        <f>entry!Q28</f>
        <v>2.3999999999999998E-3</v>
      </c>
      <c r="R92">
        <f>entry!R28</f>
        <v>29.155899999999999</v>
      </c>
      <c r="S92" s="21">
        <f>entry!S28</f>
        <v>0</v>
      </c>
      <c r="T92" s="21">
        <f>entry!T28</f>
        <v>0</v>
      </c>
      <c r="U92" s="21">
        <f>entry!U28</f>
        <v>0</v>
      </c>
      <c r="V92" s="21">
        <f>entry!V28</f>
        <v>0</v>
      </c>
      <c r="W92" s="21">
        <f>entry!W28</f>
        <v>0</v>
      </c>
      <c r="X92" s="21">
        <f>entry!X28</f>
        <v>0</v>
      </c>
      <c r="Y92" s="21">
        <f>entry!Y28</f>
        <v>0</v>
      </c>
      <c r="Z92" s="21">
        <f>entry!Z28</f>
        <v>0</v>
      </c>
      <c r="AA92" s="21">
        <f>entry!AA28</f>
        <v>0</v>
      </c>
      <c r="AB92" s="21">
        <f>entry!AB28</f>
        <v>0</v>
      </c>
      <c r="AD92"/>
    </row>
    <row r="93" spans="1:30" x14ac:dyDescent="0.2">
      <c r="A93">
        <f>entry!A29</f>
        <v>161</v>
      </c>
      <c r="B93">
        <f>entry!B29</f>
        <v>162</v>
      </c>
      <c r="C93" t="str">
        <f>entry!C29</f>
        <v>CVIC3</v>
      </c>
      <c r="D93" t="str">
        <f>entry!D29</f>
        <v>CVI</v>
      </c>
      <c r="E93" t="str">
        <f>entry!E29</f>
        <v>12th Avenue Urban Renewal 1996 Two</v>
      </c>
      <c r="F93" t="str">
        <f>entry!F29</f>
        <v>Coralville</v>
      </c>
      <c r="G93" t="str">
        <f>entry!G29</f>
        <v>Iowa City</v>
      </c>
      <c r="H93" s="21">
        <f>entry!H29</f>
        <v>0</v>
      </c>
      <c r="I93">
        <f>entry!I29</f>
        <v>4.0433599999999998</v>
      </c>
      <c r="J93">
        <f>entry!J29</f>
        <v>6.862E-2</v>
      </c>
      <c r="K93">
        <f>entry!K29</f>
        <v>1.09158</v>
      </c>
      <c r="L93">
        <f>entry!L29</f>
        <v>0.27378999999999998</v>
      </c>
      <c r="M93">
        <f>entry!M29</f>
        <v>0</v>
      </c>
      <c r="N93">
        <f>entry!N29</f>
        <v>12.1921</v>
      </c>
      <c r="O93">
        <f>entry!O29</f>
        <v>0</v>
      </c>
      <c r="P93">
        <f>entry!P29</f>
        <v>11.48405</v>
      </c>
      <c r="Q93">
        <f>entry!Q29</f>
        <v>2.3999999999999998E-3</v>
      </c>
      <c r="R93">
        <f>entry!R29</f>
        <v>29.155899999999999</v>
      </c>
      <c r="S93" s="21">
        <f>entry!S29</f>
        <v>0</v>
      </c>
      <c r="T93" s="21">
        <f>entry!T29</f>
        <v>0</v>
      </c>
      <c r="U93" s="21">
        <f>entry!U29</f>
        <v>0</v>
      </c>
      <c r="V93" s="21">
        <f>entry!V29</f>
        <v>0</v>
      </c>
      <c r="W93" s="21">
        <f>entry!W29</f>
        <v>0</v>
      </c>
      <c r="X93" s="21">
        <f>entry!X29</f>
        <v>0</v>
      </c>
      <c r="Y93" s="21">
        <f>entry!Y29</f>
        <v>0</v>
      </c>
      <c r="Z93" s="21">
        <f>entry!Z29</f>
        <v>0</v>
      </c>
      <c r="AA93" s="21">
        <f>entry!AA29</f>
        <v>0</v>
      </c>
      <c r="AB93" s="21">
        <f>entry!AB29</f>
        <v>0</v>
      </c>
      <c r="AD93"/>
    </row>
    <row r="94" spans="1:30" x14ac:dyDescent="0.2">
      <c r="A94">
        <f>entry!A30</f>
        <v>163</v>
      </c>
      <c r="B94">
        <f>entry!B30</f>
        <v>164</v>
      </c>
      <c r="C94" t="str">
        <f>entry!C30</f>
        <v>CVIC4</v>
      </c>
      <c r="D94" t="str">
        <f>entry!D30</f>
        <v>CVI</v>
      </c>
      <c r="E94" t="str">
        <f>entry!E30</f>
        <v>12th Avenue Urban Renewal 1996 Three</v>
      </c>
      <c r="F94" t="str">
        <f>entry!F30</f>
        <v>Coralville</v>
      </c>
      <c r="G94" t="str">
        <f>entry!G30</f>
        <v>Iowa City</v>
      </c>
      <c r="H94" s="21">
        <f>entry!H30</f>
        <v>0</v>
      </c>
      <c r="I94">
        <f>entry!I30</f>
        <v>4.0433599999999998</v>
      </c>
      <c r="J94">
        <f>entry!J30</f>
        <v>6.862E-2</v>
      </c>
      <c r="K94">
        <f>entry!K30</f>
        <v>1.09158</v>
      </c>
      <c r="L94">
        <f>entry!L30</f>
        <v>0.27378999999999998</v>
      </c>
      <c r="M94">
        <f>entry!M30</f>
        <v>0</v>
      </c>
      <c r="N94">
        <f>entry!N30</f>
        <v>12.1921</v>
      </c>
      <c r="O94">
        <f>entry!O30</f>
        <v>0</v>
      </c>
      <c r="P94">
        <f>entry!P30</f>
        <v>11.48405</v>
      </c>
      <c r="Q94">
        <f>entry!Q30</f>
        <v>2.3999999999999998E-3</v>
      </c>
      <c r="R94">
        <f>entry!R30</f>
        <v>29.155899999999999</v>
      </c>
      <c r="S94" s="21">
        <f>entry!S30</f>
        <v>0</v>
      </c>
      <c r="T94" s="21">
        <f>entry!T30</f>
        <v>0</v>
      </c>
      <c r="U94" s="21">
        <f>entry!U30</f>
        <v>0</v>
      </c>
      <c r="V94" s="21">
        <f>entry!V30</f>
        <v>0</v>
      </c>
      <c r="W94" s="21">
        <f>entry!W30</f>
        <v>0</v>
      </c>
      <c r="X94" s="21">
        <f>entry!X30</f>
        <v>0</v>
      </c>
      <c r="Y94" s="21">
        <f>entry!Y30</f>
        <v>0</v>
      </c>
      <c r="Z94" s="21">
        <f>entry!Z30</f>
        <v>0</v>
      </c>
      <c r="AA94" s="21">
        <f>entry!AA30</f>
        <v>0</v>
      </c>
      <c r="AB94" s="21">
        <f>entry!AB30</f>
        <v>0</v>
      </c>
      <c r="AD94"/>
    </row>
    <row r="95" spans="1:30" x14ac:dyDescent="0.2">
      <c r="A95">
        <f>entry!A32</f>
        <v>168</v>
      </c>
      <c r="B95">
        <f>entry!B32</f>
        <v>169</v>
      </c>
      <c r="C95" t="str">
        <f>entry!C32</f>
        <v>CVID</v>
      </c>
      <c r="D95" t="str">
        <f>entry!D32</f>
        <v>CVI</v>
      </c>
      <c r="E95" t="str">
        <f>entry!E32</f>
        <v>Coral Ridge Mall Urban Renewal</v>
      </c>
      <c r="F95" t="str">
        <f>entry!F32</f>
        <v>Coralville</v>
      </c>
      <c r="G95" t="str">
        <f>entry!G32</f>
        <v>Iowa City</v>
      </c>
      <c r="H95" s="21">
        <f>entry!H32</f>
        <v>0</v>
      </c>
      <c r="I95">
        <f>entry!I32</f>
        <v>4.0433599999999998</v>
      </c>
      <c r="J95">
        <f>entry!J32</f>
        <v>6.862E-2</v>
      </c>
      <c r="K95">
        <f>entry!K32</f>
        <v>1.09158</v>
      </c>
      <c r="L95">
        <f>entry!L32</f>
        <v>0.27378999999999998</v>
      </c>
      <c r="M95">
        <f>entry!M32</f>
        <v>0</v>
      </c>
      <c r="N95">
        <f>entry!N32</f>
        <v>12.1921</v>
      </c>
      <c r="O95">
        <f>entry!O32</f>
        <v>0</v>
      </c>
      <c r="P95">
        <f>entry!P32</f>
        <v>11.48405</v>
      </c>
      <c r="Q95">
        <f>entry!Q32</f>
        <v>2.3999999999999998E-3</v>
      </c>
      <c r="R95">
        <f>entry!R32</f>
        <v>29.155899999999999</v>
      </c>
      <c r="S95" s="21">
        <f>entry!S32</f>
        <v>0</v>
      </c>
      <c r="T95" s="21">
        <f>entry!T32</f>
        <v>0</v>
      </c>
      <c r="U95" s="21">
        <f>entry!U32</f>
        <v>0</v>
      </c>
      <c r="V95" s="21">
        <f>entry!V32</f>
        <v>0</v>
      </c>
      <c r="W95" s="21">
        <f>entry!W32</f>
        <v>0</v>
      </c>
      <c r="X95" s="21">
        <f>entry!X32</f>
        <v>0</v>
      </c>
      <c r="Y95" s="21">
        <f>entry!Y32</f>
        <v>0</v>
      </c>
      <c r="Z95" s="21">
        <f>entry!Z32</f>
        <v>0</v>
      </c>
      <c r="AA95" s="21">
        <f>entry!AA32</f>
        <v>0</v>
      </c>
      <c r="AB95" s="21">
        <f>entry!AB32</f>
        <v>0</v>
      </c>
      <c r="AD95"/>
    </row>
    <row r="96" spans="1:30" x14ac:dyDescent="0.2">
      <c r="A96">
        <f>entry!A34</f>
        <v>172</v>
      </c>
      <c r="B96">
        <f>entry!B34</f>
        <v>173</v>
      </c>
      <c r="C96" t="str">
        <f>entry!C34</f>
        <v>CVID1</v>
      </c>
      <c r="D96" t="str">
        <f>entry!D34</f>
        <v>CVI01</v>
      </c>
      <c r="E96" t="str">
        <f>entry!E34</f>
        <v>Coral Ridge Mall Ag Urban Renewal</v>
      </c>
      <c r="F96" t="str">
        <f>entry!F34</f>
        <v>Coralville</v>
      </c>
      <c r="G96" t="str">
        <f>entry!G34</f>
        <v>Iowa City</v>
      </c>
      <c r="H96" s="21">
        <f>entry!H34</f>
        <v>0</v>
      </c>
      <c r="I96">
        <f>entry!I34</f>
        <v>4.0433599999999998</v>
      </c>
      <c r="J96">
        <f>entry!J34</f>
        <v>6.862E-2</v>
      </c>
      <c r="K96">
        <f>entry!K34</f>
        <v>1.09158</v>
      </c>
      <c r="L96">
        <f>entry!L34</f>
        <v>0.27378999999999998</v>
      </c>
      <c r="M96">
        <f>entry!M34</f>
        <v>0</v>
      </c>
      <c r="N96">
        <f>entry!N34</f>
        <v>3.0037500000000001</v>
      </c>
      <c r="O96">
        <f>entry!O34</f>
        <v>0</v>
      </c>
      <c r="P96">
        <f>entry!P34</f>
        <v>11.48405</v>
      </c>
      <c r="Q96">
        <f>entry!Q34</f>
        <v>2.3999999999999998E-3</v>
      </c>
      <c r="R96">
        <f>entry!R34</f>
        <v>19.967550000000003</v>
      </c>
      <c r="S96" s="21">
        <f>entry!S34</f>
        <v>0</v>
      </c>
      <c r="T96" s="21">
        <f>entry!T34</f>
        <v>0</v>
      </c>
      <c r="U96" s="21">
        <f>entry!U34</f>
        <v>0</v>
      </c>
      <c r="V96" s="21">
        <f>entry!V34</f>
        <v>0</v>
      </c>
      <c r="W96" s="21">
        <f>entry!W34</f>
        <v>0</v>
      </c>
      <c r="X96" s="21">
        <f>entry!X34</f>
        <v>0</v>
      </c>
      <c r="Y96" s="21">
        <f>entry!Y34</f>
        <v>0</v>
      </c>
      <c r="Z96" s="21">
        <f>entry!Z34</f>
        <v>0</v>
      </c>
      <c r="AA96" s="21">
        <f>entry!AA34</f>
        <v>0</v>
      </c>
      <c r="AB96" s="21">
        <f>entry!AB34</f>
        <v>0</v>
      </c>
      <c r="AD96"/>
    </row>
    <row r="97" spans="1:30" x14ac:dyDescent="0.2">
      <c r="A97">
        <f>entry!A35</f>
        <v>174</v>
      </c>
      <c r="B97">
        <f>entry!B35</f>
        <v>175</v>
      </c>
      <c r="C97" t="str">
        <f>entry!C35</f>
        <v>NLIA2</v>
      </c>
      <c r="D97" t="str">
        <f>entry!D35</f>
        <v>NLI</v>
      </c>
      <c r="E97" t="str">
        <f>entry!E35</f>
        <v>North Liberty Urban Renewal 1997</v>
      </c>
      <c r="F97" t="str">
        <f>entry!F35</f>
        <v>North Liberty</v>
      </c>
      <c r="G97" t="str">
        <f>entry!G35</f>
        <v>Iowa City</v>
      </c>
      <c r="H97" s="21">
        <f>entry!H35</f>
        <v>0</v>
      </c>
      <c r="I97">
        <f>entry!I35</f>
        <v>4.0433599999999998</v>
      </c>
      <c r="J97">
        <f>entry!J35</f>
        <v>6.862E-2</v>
      </c>
      <c r="K97">
        <f>entry!K35</f>
        <v>1.09158</v>
      </c>
      <c r="L97">
        <f>entry!L35</f>
        <v>0.27378999999999998</v>
      </c>
      <c r="M97">
        <f>entry!M35</f>
        <v>0</v>
      </c>
      <c r="N97">
        <f>entry!N35</f>
        <v>10.10238</v>
      </c>
      <c r="O97">
        <f>entry!O35</f>
        <v>0</v>
      </c>
      <c r="P97">
        <f>entry!P35</f>
        <v>11.48405</v>
      </c>
      <c r="Q97">
        <f>entry!Q35</f>
        <v>2.3999999999999998E-3</v>
      </c>
      <c r="R97">
        <f>entry!R35</f>
        <v>27.066180000000003</v>
      </c>
      <c r="S97" s="21">
        <f>entry!S35</f>
        <v>0</v>
      </c>
      <c r="T97" s="21">
        <f>entry!T35</f>
        <v>0</v>
      </c>
      <c r="U97" s="21">
        <f>entry!U35</f>
        <v>0</v>
      </c>
      <c r="V97" s="21">
        <f>entry!V35</f>
        <v>0</v>
      </c>
      <c r="W97" s="21">
        <f>entry!W35</f>
        <v>0</v>
      </c>
      <c r="X97" s="21">
        <f>entry!X35</f>
        <v>0</v>
      </c>
      <c r="Y97" s="21">
        <f>entry!Y35</f>
        <v>0</v>
      </c>
      <c r="Z97" s="21">
        <f>entry!Z35</f>
        <v>0</v>
      </c>
      <c r="AA97" s="21">
        <f>entry!AA35</f>
        <v>0</v>
      </c>
      <c r="AB97" s="21">
        <f>entry!AB35</f>
        <v>0</v>
      </c>
      <c r="AD97"/>
    </row>
    <row r="98" spans="1:30" x14ac:dyDescent="0.2">
      <c r="A98">
        <f>entry!A37</f>
        <v>178</v>
      </c>
      <c r="B98">
        <f>entry!B37</f>
        <v>179</v>
      </c>
      <c r="C98" t="str">
        <f>entry!C37</f>
        <v>NLIA3</v>
      </c>
      <c r="D98" t="str">
        <f>entry!D37</f>
        <v>NLI01</v>
      </c>
      <c r="E98" t="str">
        <f>entry!E37</f>
        <v>North Liberty  Ag Urban Renewal 1997</v>
      </c>
      <c r="F98" t="str">
        <f>entry!F37</f>
        <v>North Liberty</v>
      </c>
      <c r="G98" t="str">
        <f>entry!G37</f>
        <v>Iowa City</v>
      </c>
      <c r="H98" s="21">
        <f>entry!H37</f>
        <v>0</v>
      </c>
      <c r="I98">
        <f>entry!I37</f>
        <v>4.0433599999999998</v>
      </c>
      <c r="J98">
        <f>entry!J37</f>
        <v>6.862E-2</v>
      </c>
      <c r="K98">
        <f>entry!K37</f>
        <v>1.09158</v>
      </c>
      <c r="L98">
        <f>entry!L37</f>
        <v>0.27378999999999998</v>
      </c>
      <c r="M98">
        <f>entry!M37</f>
        <v>0</v>
      </c>
      <c r="N98">
        <f>entry!N37</f>
        <v>3.0037500000000001</v>
      </c>
      <c r="O98">
        <f>entry!O37</f>
        <v>0</v>
      </c>
      <c r="P98">
        <f>entry!P37</f>
        <v>11.48405</v>
      </c>
      <c r="Q98">
        <f>entry!Q37</f>
        <v>2.3999999999999998E-3</v>
      </c>
      <c r="R98">
        <f>entry!R37</f>
        <v>19.967550000000003</v>
      </c>
      <c r="S98" s="21">
        <f>entry!S37</f>
        <v>0</v>
      </c>
      <c r="T98" s="21">
        <f>entry!T37</f>
        <v>0</v>
      </c>
      <c r="U98" s="21">
        <f>entry!U37</f>
        <v>0</v>
      </c>
      <c r="V98" s="21">
        <f>entry!V37</f>
        <v>0</v>
      </c>
      <c r="W98" s="21">
        <f>entry!W37</f>
        <v>0</v>
      </c>
      <c r="X98" s="21">
        <f>entry!X37</f>
        <v>0</v>
      </c>
      <c r="Y98" s="21">
        <f>entry!Y37</f>
        <v>0</v>
      </c>
      <c r="Z98" s="21">
        <f>entry!Z37</f>
        <v>0</v>
      </c>
      <c r="AA98" s="21">
        <f>entry!AA37</f>
        <v>0</v>
      </c>
      <c r="AB98" s="21">
        <f>entry!AB37</f>
        <v>0</v>
      </c>
      <c r="AD98"/>
    </row>
    <row r="99" spans="1:30" x14ac:dyDescent="0.2">
      <c r="A99">
        <f>entry!A42</f>
        <v>191</v>
      </c>
      <c r="B99">
        <f>entry!B42</f>
        <v>192</v>
      </c>
      <c r="C99" t="str">
        <f>entry!C42</f>
        <v>NLIA4</v>
      </c>
      <c r="D99" t="str">
        <f>entry!D42</f>
        <v>NLI01</v>
      </c>
      <c r="E99" t="str">
        <f>entry!E42</f>
        <v>North Liberty Ag Urban Renewal 2000</v>
      </c>
      <c r="F99" t="str">
        <f>entry!F42</f>
        <v>North Liberty</v>
      </c>
      <c r="G99" t="str">
        <f>entry!G42</f>
        <v>Iowa City</v>
      </c>
      <c r="H99" s="21">
        <f>entry!H42</f>
        <v>0</v>
      </c>
      <c r="I99">
        <f>entry!I42</f>
        <v>4.0433599999999998</v>
      </c>
      <c r="J99">
        <f>entry!J42</f>
        <v>6.862E-2</v>
      </c>
      <c r="K99">
        <f>entry!K42</f>
        <v>1.09158</v>
      </c>
      <c r="L99">
        <f>entry!L42</f>
        <v>0.27378999999999998</v>
      </c>
      <c r="M99">
        <f>entry!M42</f>
        <v>0</v>
      </c>
      <c r="N99">
        <f>entry!N42</f>
        <v>3.0037500000000001</v>
      </c>
      <c r="O99">
        <f>entry!O42</f>
        <v>0</v>
      </c>
      <c r="P99">
        <f>entry!P42</f>
        <v>11.48405</v>
      </c>
      <c r="Q99">
        <f>entry!Q42</f>
        <v>2.3999999999999998E-3</v>
      </c>
      <c r="R99">
        <f>entry!R42</f>
        <v>19.967550000000003</v>
      </c>
      <c r="S99" s="21">
        <f>entry!S42</f>
        <v>0</v>
      </c>
      <c r="T99" s="21">
        <f>entry!T42</f>
        <v>0</v>
      </c>
      <c r="U99" s="21">
        <f>entry!U42</f>
        <v>0</v>
      </c>
      <c r="V99" s="21">
        <f>entry!V42</f>
        <v>0</v>
      </c>
      <c r="W99" s="21">
        <f>entry!W42</f>
        <v>0</v>
      </c>
      <c r="X99" s="21">
        <f>entry!X42</f>
        <v>0</v>
      </c>
      <c r="Y99" s="21">
        <f>entry!Y42</f>
        <v>0</v>
      </c>
      <c r="Z99" s="21">
        <f>entry!Z42</f>
        <v>0</v>
      </c>
      <c r="AA99" s="21">
        <f>entry!AA42</f>
        <v>0</v>
      </c>
      <c r="AB99" s="21">
        <f>entry!AB42</f>
        <v>0</v>
      </c>
      <c r="AD99"/>
    </row>
    <row r="100" spans="1:30" x14ac:dyDescent="0.2">
      <c r="A100">
        <f>entry!A43</f>
        <v>195</v>
      </c>
      <c r="B100">
        <f>entry!B43</f>
        <v>196</v>
      </c>
      <c r="C100" t="str">
        <f>entry!C43</f>
        <v>ICIB1</v>
      </c>
      <c r="D100" t="str">
        <f>entry!D43</f>
        <v>ICI</v>
      </c>
      <c r="E100" t="str">
        <f>entry!E43</f>
        <v>Sycamore Mall &amp; First Avenue</v>
      </c>
      <c r="F100" t="str">
        <f>entry!F43</f>
        <v>Iowa City</v>
      </c>
      <c r="G100" t="str">
        <f>entry!G43</f>
        <v>Iowa City</v>
      </c>
      <c r="H100" s="21">
        <f>entry!H43</f>
        <v>0</v>
      </c>
      <c r="I100">
        <f>entry!I43</f>
        <v>4.0433599999999998</v>
      </c>
      <c r="J100">
        <f>entry!J43</f>
        <v>6.862E-2</v>
      </c>
      <c r="K100">
        <f>entry!K43</f>
        <v>1.09158</v>
      </c>
      <c r="L100">
        <f>entry!L43</f>
        <v>0</v>
      </c>
      <c r="M100">
        <f>entry!M43</f>
        <v>0.23571</v>
      </c>
      <c r="N100">
        <f>entry!N43</f>
        <v>13.154590000000001</v>
      </c>
      <c r="O100">
        <f>entry!O43</f>
        <v>0</v>
      </c>
      <c r="P100">
        <f>entry!P43</f>
        <v>11.48405</v>
      </c>
      <c r="Q100">
        <f>entry!Q43</f>
        <v>2.3999999999999998E-3</v>
      </c>
      <c r="R100">
        <f>entry!R43</f>
        <v>30.080310000000001</v>
      </c>
      <c r="S100" s="21">
        <f>entry!S43</f>
        <v>0</v>
      </c>
      <c r="T100" s="21">
        <f>entry!T43</f>
        <v>0</v>
      </c>
      <c r="U100" s="21">
        <f>entry!U43</f>
        <v>0</v>
      </c>
      <c r="V100" s="21">
        <f>entry!V43</f>
        <v>0</v>
      </c>
      <c r="W100" s="21">
        <f>entry!W43</f>
        <v>0</v>
      </c>
      <c r="X100" s="21">
        <f>entry!X43</f>
        <v>0</v>
      </c>
      <c r="Y100" s="21">
        <f>entry!Y43</f>
        <v>0</v>
      </c>
      <c r="Z100" s="21">
        <f>entry!Z43</f>
        <v>0</v>
      </c>
      <c r="AA100" s="21">
        <f>entry!AA43</f>
        <v>0</v>
      </c>
      <c r="AB100" s="21">
        <f>entry!AB43</f>
        <v>0</v>
      </c>
      <c r="AD100"/>
    </row>
    <row r="101" spans="1:30" x14ac:dyDescent="0.2">
      <c r="A101">
        <f>entry!A44</f>
        <v>200</v>
      </c>
      <c r="B101">
        <f>entry!B44</f>
        <v>201</v>
      </c>
      <c r="C101" t="str">
        <f>entry!C44</f>
        <v>CVIB2</v>
      </c>
      <c r="D101" t="str">
        <f>entry!D44</f>
        <v>CVI</v>
      </c>
      <c r="E101" t="str">
        <f>entry!E44</f>
        <v xml:space="preserve">Highway 6 Urban Renewal 2001 </v>
      </c>
      <c r="F101" t="str">
        <f>entry!F44</f>
        <v>Coralville</v>
      </c>
      <c r="G101" t="str">
        <f>entry!G44</f>
        <v>Iowa City</v>
      </c>
      <c r="H101" s="21">
        <f>entry!H44</f>
        <v>94247243</v>
      </c>
      <c r="I101">
        <f>entry!I44</f>
        <v>4.0433599999999998</v>
      </c>
      <c r="J101">
        <f>entry!J44</f>
        <v>6.862E-2</v>
      </c>
      <c r="K101">
        <f>entry!K44</f>
        <v>1.09158</v>
      </c>
      <c r="L101">
        <f>entry!L44</f>
        <v>0.27378999999999998</v>
      </c>
      <c r="M101">
        <f>entry!M44</f>
        <v>0</v>
      </c>
      <c r="N101">
        <f>entry!N44</f>
        <v>12.1921</v>
      </c>
      <c r="O101">
        <f>entry!O44</f>
        <v>0</v>
      </c>
      <c r="P101">
        <f>entry!P44</f>
        <v>11.48405</v>
      </c>
      <c r="Q101">
        <f>entry!Q44</f>
        <v>2.3999999999999998E-3</v>
      </c>
      <c r="R101">
        <f>entry!R44</f>
        <v>29.155899999999999</v>
      </c>
      <c r="S101" s="21">
        <f>entry!S44</f>
        <v>381075.53245647997</v>
      </c>
      <c r="T101" s="21">
        <f>entry!T44</f>
        <v>6467.2458146600002</v>
      </c>
      <c r="U101" s="21">
        <f>entry!U44</f>
        <v>102878.40551394</v>
      </c>
      <c r="V101" s="21">
        <f>entry!V44</f>
        <v>25803.952660969997</v>
      </c>
      <c r="W101" s="21">
        <f>entry!W44</f>
        <v>0</v>
      </c>
      <c r="X101" s="21">
        <f>entry!X44</f>
        <v>1149071.8113803</v>
      </c>
      <c r="Y101" s="21">
        <f>entry!Y44</f>
        <v>0</v>
      </c>
      <c r="Z101" s="21">
        <f>entry!Z44</f>
        <v>1082340.05097415</v>
      </c>
      <c r="AA101" s="21">
        <f>entry!AA44</f>
        <v>226.1933832</v>
      </c>
      <c r="AB101" s="21">
        <f>entry!AB44</f>
        <v>2747863.1921836999</v>
      </c>
      <c r="AD101"/>
    </row>
    <row r="102" spans="1:30" x14ac:dyDescent="0.2">
      <c r="A102">
        <f>entry!A45</f>
        <v>204</v>
      </c>
      <c r="B102">
        <f>entry!B45</f>
        <v>205</v>
      </c>
      <c r="C102" t="str">
        <f>entry!C45</f>
        <v>NLIA5</v>
      </c>
      <c r="D102" t="str">
        <f>entry!D45</f>
        <v>NLI</v>
      </c>
      <c r="E102" t="str">
        <f>entry!E45</f>
        <v xml:space="preserve">North Liberty 2000 Amnd Urban Renewal </v>
      </c>
      <c r="F102" t="str">
        <f>entry!F45</f>
        <v>North Liberty</v>
      </c>
      <c r="G102" t="str">
        <f>entry!G45</f>
        <v>Iowa City</v>
      </c>
      <c r="H102" s="21">
        <f>entry!H45</f>
        <v>0</v>
      </c>
      <c r="I102">
        <f>entry!I45</f>
        <v>4.0433599999999998</v>
      </c>
      <c r="J102">
        <f>entry!J45</f>
        <v>6.862E-2</v>
      </c>
      <c r="K102">
        <f>entry!K45</f>
        <v>1.09158</v>
      </c>
      <c r="L102">
        <f>entry!L45</f>
        <v>0.27378999999999998</v>
      </c>
      <c r="M102">
        <f>entry!M45</f>
        <v>0</v>
      </c>
      <c r="N102">
        <f>entry!N45</f>
        <v>10.10238</v>
      </c>
      <c r="O102">
        <f>entry!O45</f>
        <v>0</v>
      </c>
      <c r="P102">
        <f>entry!P45</f>
        <v>11.48405</v>
      </c>
      <c r="Q102">
        <f>entry!Q45</f>
        <v>2.3999999999999998E-3</v>
      </c>
      <c r="R102">
        <f>entry!R45</f>
        <v>27.066180000000003</v>
      </c>
      <c r="S102" s="21">
        <f>entry!S45</f>
        <v>0</v>
      </c>
      <c r="T102" s="21">
        <f>entry!T45</f>
        <v>0</v>
      </c>
      <c r="U102" s="21">
        <f>entry!U45</f>
        <v>0</v>
      </c>
      <c r="V102" s="21">
        <f>entry!V45</f>
        <v>0</v>
      </c>
      <c r="W102" s="21">
        <f>entry!W45</f>
        <v>0</v>
      </c>
      <c r="X102" s="21">
        <f>entry!X45</f>
        <v>0</v>
      </c>
      <c r="Y102" s="21">
        <f>entry!Y45</f>
        <v>0</v>
      </c>
      <c r="Z102" s="21">
        <f>entry!Z45</f>
        <v>0</v>
      </c>
      <c r="AA102" s="21">
        <f>entry!AA45</f>
        <v>0</v>
      </c>
      <c r="AB102" s="21">
        <f>entry!AB45</f>
        <v>0</v>
      </c>
      <c r="AD102"/>
    </row>
    <row r="103" spans="1:30" x14ac:dyDescent="0.2">
      <c r="A103">
        <f>entry!A47</f>
        <v>208</v>
      </c>
      <c r="B103">
        <f>entry!B47</f>
        <v>209</v>
      </c>
      <c r="C103" t="str">
        <f>entry!C47</f>
        <v>ICIC</v>
      </c>
      <c r="D103" t="str">
        <f>entry!D47</f>
        <v>ICI</v>
      </c>
      <c r="E103" t="str">
        <f>entry!E47</f>
        <v>Scott Six Urban Renewal Project Area</v>
      </c>
      <c r="F103" t="str">
        <f>entry!F47</f>
        <v>Iowa City</v>
      </c>
      <c r="G103" t="str">
        <f>entry!G47</f>
        <v>Iowa City</v>
      </c>
      <c r="H103" s="21">
        <f>entry!H47</f>
        <v>0</v>
      </c>
      <c r="I103">
        <f>entry!I47</f>
        <v>4.0433599999999998</v>
      </c>
      <c r="J103">
        <f>entry!J47</f>
        <v>6.862E-2</v>
      </c>
      <c r="K103">
        <f>entry!K47</f>
        <v>1.09158</v>
      </c>
      <c r="L103">
        <f>entry!L47</f>
        <v>0</v>
      </c>
      <c r="M103">
        <f>entry!M47</f>
        <v>0.23571</v>
      </c>
      <c r="N103">
        <f>entry!N47</f>
        <v>13.154590000000001</v>
      </c>
      <c r="O103">
        <f>entry!O47</f>
        <v>0</v>
      </c>
      <c r="P103">
        <f>entry!P47</f>
        <v>11.48405</v>
      </c>
      <c r="Q103">
        <f>entry!Q47</f>
        <v>2.3999999999999998E-3</v>
      </c>
      <c r="R103">
        <f>entry!R47</f>
        <v>30.080310000000001</v>
      </c>
      <c r="S103" s="21">
        <f>entry!S47</f>
        <v>0</v>
      </c>
      <c r="T103" s="21">
        <f>entry!T47</f>
        <v>0</v>
      </c>
      <c r="U103" s="21">
        <f>entry!U47</f>
        <v>0</v>
      </c>
      <c r="V103" s="21">
        <f>entry!V47</f>
        <v>0</v>
      </c>
      <c r="W103" s="21">
        <f>entry!W47</f>
        <v>0</v>
      </c>
      <c r="X103" s="21">
        <f>entry!X47</f>
        <v>0</v>
      </c>
      <c r="Y103" s="21">
        <f>entry!Y47</f>
        <v>0</v>
      </c>
      <c r="Z103" s="21">
        <f>entry!Z47</f>
        <v>0</v>
      </c>
      <c r="AA103" s="21">
        <f>entry!AA47</f>
        <v>0</v>
      </c>
      <c r="AB103" s="21">
        <f>entry!AB47</f>
        <v>0</v>
      </c>
      <c r="AD103"/>
    </row>
    <row r="104" spans="1:30" x14ac:dyDescent="0.2">
      <c r="A104">
        <f>entry!A48</f>
        <v>210</v>
      </c>
      <c r="B104">
        <f>entry!B48</f>
        <v>211</v>
      </c>
      <c r="C104" t="str">
        <f>entry!C48</f>
        <v>ICIC1</v>
      </c>
      <c r="D104" t="str">
        <f>entry!D48</f>
        <v>ICI01</v>
      </c>
      <c r="E104" t="str">
        <f>entry!E48</f>
        <v>Scott Six Urban Renewal Project Ind</v>
      </c>
      <c r="F104" t="str">
        <f>entry!F48</f>
        <v>Iowa City</v>
      </c>
      <c r="G104" t="str">
        <f>entry!G48</f>
        <v>Iowa City</v>
      </c>
      <c r="H104" s="21">
        <f>entry!H48</f>
        <v>0</v>
      </c>
      <c r="I104">
        <f>entry!I48</f>
        <v>4.0433599999999998</v>
      </c>
      <c r="J104">
        <f>entry!J48</f>
        <v>6.862E-2</v>
      </c>
      <c r="K104">
        <f>entry!K48</f>
        <v>1.09158</v>
      </c>
      <c r="L104">
        <f>entry!L48</f>
        <v>0</v>
      </c>
      <c r="M104">
        <f>entry!M48</f>
        <v>0.23571</v>
      </c>
      <c r="N104">
        <f>entry!N48</f>
        <v>3.0037500000000001</v>
      </c>
      <c r="O104">
        <f>entry!O48</f>
        <v>0</v>
      </c>
      <c r="P104">
        <f>entry!P48</f>
        <v>11.48405</v>
      </c>
      <c r="Q104">
        <f>entry!Q48</f>
        <v>2.3999999999999998E-3</v>
      </c>
      <c r="R104">
        <f>entry!R48</f>
        <v>19.929470000000002</v>
      </c>
      <c r="S104" s="21">
        <f>entry!S48</f>
        <v>0</v>
      </c>
      <c r="T104" s="21">
        <f>entry!T48</f>
        <v>0</v>
      </c>
      <c r="U104" s="21">
        <f>entry!U48</f>
        <v>0</v>
      </c>
      <c r="V104" s="21">
        <f>entry!V48</f>
        <v>0</v>
      </c>
      <c r="W104" s="21">
        <f>entry!W48</f>
        <v>0</v>
      </c>
      <c r="X104" s="21">
        <f>entry!X48</f>
        <v>0</v>
      </c>
      <c r="Y104" s="21">
        <f>entry!Y48</f>
        <v>0</v>
      </c>
      <c r="Z104" s="21">
        <f>entry!Z48</f>
        <v>0</v>
      </c>
      <c r="AA104" s="21">
        <f>entry!AA48</f>
        <v>0</v>
      </c>
      <c r="AB104" s="21">
        <f>entry!AB48</f>
        <v>0</v>
      </c>
      <c r="AD104"/>
    </row>
    <row r="105" spans="1:30" x14ac:dyDescent="0.2">
      <c r="A105">
        <f>entry!A50</f>
        <v>214</v>
      </c>
      <c r="B105">
        <f>entry!B50</f>
        <v>215</v>
      </c>
      <c r="C105" t="str">
        <f>entry!C50</f>
        <v>CVIA6</v>
      </c>
      <c r="D105" t="str">
        <f>entry!D50</f>
        <v>CVI</v>
      </c>
      <c r="E105" t="str">
        <f>entry!E50</f>
        <v>Coralville Urban Renewal Area-Oakdale</v>
      </c>
      <c r="F105" t="str">
        <f>entry!F50</f>
        <v>Coralville</v>
      </c>
      <c r="G105" t="str">
        <f>entry!G50</f>
        <v>Iowa City</v>
      </c>
      <c r="H105" s="21">
        <f>entry!H50</f>
        <v>468615</v>
      </c>
      <c r="I105">
        <f>entry!I50</f>
        <v>4.0433599999999998</v>
      </c>
      <c r="J105">
        <f>entry!J50</f>
        <v>6.862E-2</v>
      </c>
      <c r="K105">
        <f>entry!K50</f>
        <v>1.09158</v>
      </c>
      <c r="L105">
        <f>entry!L50</f>
        <v>0.27378999999999998</v>
      </c>
      <c r="M105">
        <f>entry!M50</f>
        <v>0</v>
      </c>
      <c r="N105">
        <f>entry!N50</f>
        <v>12.1921</v>
      </c>
      <c r="O105">
        <f>entry!O50</f>
        <v>0</v>
      </c>
      <c r="P105">
        <f>entry!P50</f>
        <v>11.48405</v>
      </c>
      <c r="Q105">
        <f>entry!Q50</f>
        <v>2.3999999999999998E-3</v>
      </c>
      <c r="R105">
        <f>entry!R50</f>
        <v>29.155899999999999</v>
      </c>
      <c r="S105" s="21">
        <f>entry!S50</f>
        <v>1894.7791463999999</v>
      </c>
      <c r="T105" s="21">
        <f>entry!T50</f>
        <v>32.1563613</v>
      </c>
      <c r="U105" s="21">
        <f>entry!U50</f>
        <v>511.53076170000003</v>
      </c>
      <c r="V105" s="21">
        <f>entry!V50</f>
        <v>128.30210084999999</v>
      </c>
      <c r="W105" s="21">
        <f>entry!W50</f>
        <v>0</v>
      </c>
      <c r="X105" s="21">
        <f>entry!X50</f>
        <v>5713.4009415</v>
      </c>
      <c r="Y105" s="21">
        <f>entry!Y50</f>
        <v>0</v>
      </c>
      <c r="Z105" s="21">
        <f>entry!Z50</f>
        <v>5381.5980907499998</v>
      </c>
      <c r="AA105" s="21">
        <f>entry!AA50</f>
        <v>1.124676</v>
      </c>
      <c r="AB105" s="21">
        <f>entry!AB50</f>
        <v>13662.892078499999</v>
      </c>
      <c r="AD105"/>
    </row>
    <row r="106" spans="1:30" x14ac:dyDescent="0.2">
      <c r="A106">
        <f>entry!A53</f>
        <v>220</v>
      </c>
      <c r="B106">
        <f>entry!B53</f>
        <v>221</v>
      </c>
      <c r="C106" t="str">
        <f>entry!C53</f>
        <v>NLIA6</v>
      </c>
      <c r="D106" t="str">
        <f>entry!D53</f>
        <v>NLI</v>
      </c>
      <c r="E106" t="str">
        <f>entry!E53</f>
        <v xml:space="preserve">North Liberty 2002Amnd Urban Renewal </v>
      </c>
      <c r="F106" t="str">
        <f>entry!F53</f>
        <v>North Liberty</v>
      </c>
      <c r="G106" t="str">
        <f>entry!G53</f>
        <v>Iowa City</v>
      </c>
      <c r="H106" s="21">
        <f>entry!H53</f>
        <v>0</v>
      </c>
      <c r="I106">
        <f>entry!I53</f>
        <v>4.0433599999999998</v>
      </c>
      <c r="J106">
        <f>entry!J53</f>
        <v>6.862E-2</v>
      </c>
      <c r="K106">
        <f>entry!K53</f>
        <v>1.09158</v>
      </c>
      <c r="L106">
        <f>entry!L53</f>
        <v>0.27378999999999998</v>
      </c>
      <c r="M106">
        <f>entry!M53</f>
        <v>0</v>
      </c>
      <c r="N106">
        <f>entry!N53</f>
        <v>10.10238</v>
      </c>
      <c r="O106">
        <f>entry!O53</f>
        <v>0</v>
      </c>
      <c r="P106">
        <f>entry!P53</f>
        <v>11.48405</v>
      </c>
      <c r="Q106">
        <f>entry!Q53</f>
        <v>2.3999999999999998E-3</v>
      </c>
      <c r="R106">
        <f>entry!R53</f>
        <v>27.066180000000003</v>
      </c>
      <c r="S106" s="21">
        <f>entry!S53</f>
        <v>0</v>
      </c>
      <c r="T106" s="21">
        <f>entry!T53</f>
        <v>0</v>
      </c>
      <c r="U106" s="21">
        <f>entry!U53</f>
        <v>0</v>
      </c>
      <c r="V106" s="21">
        <f>entry!V53</f>
        <v>0</v>
      </c>
      <c r="W106" s="21">
        <f>entry!W53</f>
        <v>0</v>
      </c>
      <c r="X106" s="21">
        <f>entry!X53</f>
        <v>0</v>
      </c>
      <c r="Y106" s="21">
        <f>entry!Y53</f>
        <v>0</v>
      </c>
      <c r="Z106" s="21">
        <f>entry!Z53</f>
        <v>0</v>
      </c>
      <c r="AA106" s="21">
        <f>entry!AA53</f>
        <v>0</v>
      </c>
      <c r="AB106" s="21">
        <f>entry!AB53</f>
        <v>0</v>
      </c>
      <c r="AD106"/>
    </row>
    <row r="107" spans="1:30" x14ac:dyDescent="0.2">
      <c r="A107">
        <f>entry!A54</f>
        <v>222</v>
      </c>
      <c r="B107">
        <f>entry!B54</f>
        <v>223</v>
      </c>
      <c r="C107" t="str">
        <f>entry!C54</f>
        <v>NLIA7</v>
      </c>
      <c r="D107" t="str">
        <f>entry!D54</f>
        <v>NLI01</v>
      </c>
      <c r="E107" t="str">
        <f>entry!E54</f>
        <v xml:space="preserve">North Liberty Ag 2002 Amnd Urban Renewal </v>
      </c>
      <c r="F107" t="str">
        <f>entry!F54</f>
        <v>North Liberty</v>
      </c>
      <c r="G107" t="str">
        <f>entry!G54</f>
        <v>Iowa City</v>
      </c>
      <c r="H107" s="21">
        <f>entry!H54</f>
        <v>0</v>
      </c>
      <c r="I107">
        <f>entry!I54</f>
        <v>4.0433599999999998</v>
      </c>
      <c r="J107">
        <f>entry!J54</f>
        <v>6.862E-2</v>
      </c>
      <c r="K107">
        <f>entry!K54</f>
        <v>1.09158</v>
      </c>
      <c r="L107">
        <f>entry!L54</f>
        <v>0.27378999999999998</v>
      </c>
      <c r="M107">
        <f>entry!M54</f>
        <v>0</v>
      </c>
      <c r="N107">
        <f>entry!N54</f>
        <v>3.0037500000000001</v>
      </c>
      <c r="O107">
        <f>entry!O54</f>
        <v>0</v>
      </c>
      <c r="P107">
        <f>entry!P54</f>
        <v>11.48405</v>
      </c>
      <c r="Q107">
        <f>entry!Q54</f>
        <v>2.3999999999999998E-3</v>
      </c>
      <c r="R107">
        <f>entry!R54</f>
        <v>19.967550000000003</v>
      </c>
      <c r="S107" s="21">
        <f>entry!S54</f>
        <v>0</v>
      </c>
      <c r="T107" s="21">
        <f>entry!T54</f>
        <v>0</v>
      </c>
      <c r="U107" s="21">
        <f>entry!U54</f>
        <v>0</v>
      </c>
      <c r="V107" s="21">
        <f>entry!V54</f>
        <v>0</v>
      </c>
      <c r="W107" s="21">
        <f>entry!W54</f>
        <v>0</v>
      </c>
      <c r="X107" s="21">
        <f>entry!X54</f>
        <v>0</v>
      </c>
      <c r="Y107" s="21">
        <f>entry!Y54</f>
        <v>0</v>
      </c>
      <c r="Z107" s="21">
        <f>entry!Z54</f>
        <v>0</v>
      </c>
      <c r="AA107" s="21">
        <f>entry!AA54</f>
        <v>0</v>
      </c>
      <c r="AB107" s="21">
        <f>entry!AB54</f>
        <v>0</v>
      </c>
      <c r="AD107"/>
    </row>
    <row r="108" spans="1:30" x14ac:dyDescent="0.2">
      <c r="A108">
        <f>entry!A57</f>
        <v>230</v>
      </c>
      <c r="B108">
        <f>entry!B57</f>
        <v>231</v>
      </c>
      <c r="C108" t="str">
        <f>entry!C57</f>
        <v>ICID</v>
      </c>
      <c r="D108" t="str">
        <f>entry!D57</f>
        <v>ICI</v>
      </c>
      <c r="E108" t="str">
        <f>entry!E57</f>
        <v>Northgate UR Area</v>
      </c>
      <c r="F108" t="str">
        <f>entry!F57</f>
        <v>Iowa City</v>
      </c>
      <c r="G108" t="str">
        <f>entry!G57</f>
        <v>Iowa City</v>
      </c>
      <c r="H108" s="21">
        <f>entry!H57</f>
        <v>0</v>
      </c>
      <c r="I108">
        <f>entry!I57</f>
        <v>4.0433599999999998</v>
      </c>
      <c r="J108">
        <f>entry!J57</f>
        <v>6.862E-2</v>
      </c>
      <c r="K108">
        <f>entry!K57</f>
        <v>1.09158</v>
      </c>
      <c r="L108">
        <f>entry!L57</f>
        <v>0</v>
      </c>
      <c r="M108">
        <f>entry!M57</f>
        <v>0.23571</v>
      </c>
      <c r="N108">
        <f>entry!N57</f>
        <v>13.154590000000001</v>
      </c>
      <c r="O108">
        <f>entry!O57</f>
        <v>0</v>
      </c>
      <c r="P108">
        <f>entry!P57</f>
        <v>11.48405</v>
      </c>
      <c r="Q108">
        <f>entry!Q57</f>
        <v>2.3999999999999998E-3</v>
      </c>
      <c r="R108">
        <f>entry!R57</f>
        <v>30.080310000000001</v>
      </c>
      <c r="S108" s="21">
        <f>entry!S57</f>
        <v>0</v>
      </c>
      <c r="T108" s="21">
        <f>entry!T57</f>
        <v>0</v>
      </c>
      <c r="U108" s="21">
        <f>entry!U57</f>
        <v>0</v>
      </c>
      <c r="V108" s="21">
        <f>entry!V57</f>
        <v>0</v>
      </c>
      <c r="W108" s="21">
        <f>entry!W57</f>
        <v>0</v>
      </c>
      <c r="X108" s="21">
        <f>entry!X57</f>
        <v>0</v>
      </c>
      <c r="Y108" s="21">
        <f>entry!Y57</f>
        <v>0</v>
      </c>
      <c r="Z108" s="21">
        <f>entry!Z57</f>
        <v>0</v>
      </c>
      <c r="AA108" s="21">
        <f>entry!AA57</f>
        <v>0</v>
      </c>
      <c r="AB108" s="21">
        <f>entry!AB57</f>
        <v>0</v>
      </c>
      <c r="AD108"/>
    </row>
    <row r="109" spans="1:30" x14ac:dyDescent="0.2">
      <c r="A109">
        <f>entry!A58</f>
        <v>234</v>
      </c>
      <c r="B109">
        <f>entry!B58</f>
        <v>235</v>
      </c>
      <c r="C109" t="str">
        <f>entry!C58</f>
        <v>ICIE</v>
      </c>
      <c r="D109" t="str">
        <f>entry!D58</f>
        <v>ICI</v>
      </c>
      <c r="E109" t="str">
        <f>entry!E58</f>
        <v>Iowa City City Univ. UR Proj.</v>
      </c>
      <c r="F109" t="str">
        <f>entry!F58</f>
        <v>Iowa City</v>
      </c>
      <c r="G109" t="str">
        <f>entry!G58</f>
        <v>Iowa City</v>
      </c>
      <c r="H109" s="21">
        <f>entry!H58</f>
        <v>6645443</v>
      </c>
      <c r="I109">
        <f>entry!I58</f>
        <v>4.0433599999999998</v>
      </c>
      <c r="J109">
        <f>entry!J58</f>
        <v>6.862E-2</v>
      </c>
      <c r="K109">
        <f>entry!K58</f>
        <v>1.09158</v>
      </c>
      <c r="L109">
        <f>entry!L58</f>
        <v>0</v>
      </c>
      <c r="M109">
        <f>entry!M58</f>
        <v>0.23571</v>
      </c>
      <c r="N109">
        <f>entry!N58</f>
        <v>13.154590000000001</v>
      </c>
      <c r="O109">
        <f>entry!O58</f>
        <v>0</v>
      </c>
      <c r="P109">
        <f>entry!P58</f>
        <v>11.48405</v>
      </c>
      <c r="Q109">
        <f>entry!Q58</f>
        <v>2.3999999999999998E-3</v>
      </c>
      <c r="R109">
        <f>entry!R58</f>
        <v>30.080310000000001</v>
      </c>
      <c r="S109" s="21">
        <f>entry!S58</f>
        <v>26869.91840848</v>
      </c>
      <c r="T109" s="21">
        <f>entry!T58</f>
        <v>456.01029865999999</v>
      </c>
      <c r="U109" s="21">
        <f>entry!U58</f>
        <v>7254.0326699400002</v>
      </c>
      <c r="V109" s="21">
        <f>entry!V58</f>
        <v>0</v>
      </c>
      <c r="W109" s="21">
        <f>entry!W58</f>
        <v>1566.3973695300001</v>
      </c>
      <c r="X109" s="21">
        <f>entry!X58</f>
        <v>87418.07803337001</v>
      </c>
      <c r="Y109" s="21">
        <f>entry!Y58</f>
        <v>0</v>
      </c>
      <c r="Z109" s="21">
        <f>entry!Z58</f>
        <v>76316.599684150002</v>
      </c>
      <c r="AA109" s="21">
        <f>entry!AA58</f>
        <v>15.949063199999999</v>
      </c>
      <c r="AB109" s="21">
        <f>entry!AB58</f>
        <v>199896.98552733002</v>
      </c>
      <c r="AD109"/>
    </row>
    <row r="110" spans="1:30" x14ac:dyDescent="0.2">
      <c r="A110">
        <f>entry!A59</f>
        <v>239</v>
      </c>
      <c r="B110">
        <f>entry!B59</f>
        <v>240</v>
      </c>
      <c r="C110" t="str">
        <f>entry!C59</f>
        <v>ICIB2</v>
      </c>
      <c r="D110" t="str">
        <f>entry!D59</f>
        <v>ICI</v>
      </c>
      <c r="E110" t="str">
        <f>entry!E59</f>
        <v>Sycamore Mall &amp; First Avenue 2003 Amendment\</v>
      </c>
      <c r="F110" t="str">
        <f>entry!F59</f>
        <v>Iowa City</v>
      </c>
      <c r="G110" t="str">
        <f>entry!G59</f>
        <v>Iowa City</v>
      </c>
      <c r="H110" s="21">
        <f>entry!H59</f>
        <v>4953</v>
      </c>
      <c r="I110">
        <f>entry!I59</f>
        <v>4.0433599999999998</v>
      </c>
      <c r="J110">
        <f>entry!J59</f>
        <v>6.862E-2</v>
      </c>
      <c r="K110">
        <f>entry!K59</f>
        <v>1.09158</v>
      </c>
      <c r="L110">
        <f>entry!L59</f>
        <v>0</v>
      </c>
      <c r="M110">
        <f>entry!M59</f>
        <v>0.23571</v>
      </c>
      <c r="N110">
        <f>entry!N59</f>
        <v>13.154590000000001</v>
      </c>
      <c r="O110">
        <f>entry!O59</f>
        <v>0</v>
      </c>
      <c r="P110">
        <f>entry!P59</f>
        <v>11.48405</v>
      </c>
      <c r="Q110">
        <f>entry!Q59</f>
        <v>2.3999999999999998E-3</v>
      </c>
      <c r="R110">
        <f>entry!R59</f>
        <v>30.080310000000001</v>
      </c>
      <c r="S110" s="21">
        <f>entry!S59</f>
        <v>20.026762080000001</v>
      </c>
      <c r="T110" s="21">
        <f>entry!T59</f>
        <v>0.33987486</v>
      </c>
      <c r="U110" s="21">
        <f>entry!U59</f>
        <v>5.4065957400000002</v>
      </c>
      <c r="V110" s="21">
        <f>entry!V59</f>
        <v>0</v>
      </c>
      <c r="W110" s="21">
        <f>entry!W59</f>
        <v>1.1674716300000001</v>
      </c>
      <c r="X110" s="21">
        <f>entry!X59</f>
        <v>65.154684270000004</v>
      </c>
      <c r="Y110" s="21">
        <f>entry!Y59</f>
        <v>0</v>
      </c>
      <c r="Z110" s="21">
        <f>entry!Z59</f>
        <v>56.880499650000004</v>
      </c>
      <c r="AA110" s="21">
        <f>entry!AA59</f>
        <v>1.1887199999999999E-2</v>
      </c>
      <c r="AB110" s="21">
        <f>entry!AB59</f>
        <v>148.98777543</v>
      </c>
      <c r="AD110"/>
    </row>
    <row r="111" spans="1:30" x14ac:dyDescent="0.2">
      <c r="A111">
        <f>entry!A62</f>
        <v>249</v>
      </c>
      <c r="B111">
        <f>entry!B62</f>
        <v>250</v>
      </c>
      <c r="C111" t="str">
        <f>entry!C62</f>
        <v>ICIF</v>
      </c>
      <c r="D111" t="str">
        <f>entry!D62</f>
        <v>ICI</v>
      </c>
      <c r="E111" t="str">
        <f>entry!E62</f>
        <v>IC Heinz Rd UR Area</v>
      </c>
      <c r="F111" t="str">
        <f>entry!F62</f>
        <v>Iowa City</v>
      </c>
      <c r="G111" t="str">
        <f>entry!G62</f>
        <v>Iowa City</v>
      </c>
      <c r="H111" s="21">
        <f>entry!H62</f>
        <v>9099840</v>
      </c>
      <c r="I111">
        <f>entry!I62</f>
        <v>4.0433599999999998</v>
      </c>
      <c r="J111">
        <f>entry!J62</f>
        <v>6.862E-2</v>
      </c>
      <c r="K111">
        <f>entry!K62</f>
        <v>1.09158</v>
      </c>
      <c r="L111">
        <f>entry!L62</f>
        <v>0</v>
      </c>
      <c r="M111">
        <f>entry!M62</f>
        <v>0.23571</v>
      </c>
      <c r="N111">
        <f>entry!N62</f>
        <v>13.154590000000001</v>
      </c>
      <c r="O111">
        <f>entry!O62</f>
        <v>0</v>
      </c>
      <c r="P111">
        <f>entry!P62</f>
        <v>11.48405</v>
      </c>
      <c r="Q111">
        <f>entry!Q62</f>
        <v>2.3999999999999998E-3</v>
      </c>
      <c r="R111">
        <f>entry!R62</f>
        <v>30.080310000000001</v>
      </c>
      <c r="S111" s="21">
        <f>entry!S62</f>
        <v>36793.929062399999</v>
      </c>
      <c r="T111" s="21">
        <f>entry!T62</f>
        <v>624.43102080000006</v>
      </c>
      <c r="U111" s="21">
        <f>entry!U62</f>
        <v>9933.2033472000003</v>
      </c>
      <c r="V111" s="21">
        <f>entry!V62</f>
        <v>0</v>
      </c>
      <c r="W111" s="21">
        <f>entry!W62</f>
        <v>2144.9232864000001</v>
      </c>
      <c r="X111" s="21">
        <f>entry!X62</f>
        <v>119704.6642656</v>
      </c>
      <c r="Y111" s="21">
        <f>entry!Y62</f>
        <v>0</v>
      </c>
      <c r="Z111" s="21">
        <f>entry!Z62</f>
        <v>104503.017552</v>
      </c>
      <c r="AA111" s="21">
        <f>entry!AA62</f>
        <v>21.839615999999999</v>
      </c>
      <c r="AB111" s="21">
        <f>entry!AB62</f>
        <v>273726.00815040001</v>
      </c>
      <c r="AD111"/>
    </row>
    <row r="112" spans="1:30" x14ac:dyDescent="0.2">
      <c r="A112">
        <f>entry!A63</f>
        <v>251</v>
      </c>
      <c r="B112">
        <f>entry!B63</f>
        <v>252</v>
      </c>
      <c r="C112" t="str">
        <f>entry!C63</f>
        <v>ICIF1</v>
      </c>
      <c r="D112" t="str">
        <f>entry!D63</f>
        <v>ICI</v>
      </c>
      <c r="E112" t="str">
        <f>entry!E63</f>
        <v>IC Ag Heinz Rd UR Area</v>
      </c>
      <c r="F112" t="str">
        <f>entry!F63</f>
        <v>Iowa City</v>
      </c>
      <c r="G112" t="str">
        <f>entry!G63</f>
        <v>Iowa City</v>
      </c>
      <c r="H112" s="21">
        <f>entry!H63</f>
        <v>0</v>
      </c>
      <c r="I112">
        <f>entry!I63</f>
        <v>4.0433599999999998</v>
      </c>
      <c r="J112">
        <f>entry!J63</f>
        <v>6.862E-2</v>
      </c>
      <c r="K112">
        <f>entry!K63</f>
        <v>1.09158</v>
      </c>
      <c r="L112">
        <f>entry!L63</f>
        <v>0</v>
      </c>
      <c r="M112">
        <f>entry!M63</f>
        <v>0.23571</v>
      </c>
      <c r="N112">
        <f>entry!N63</f>
        <v>3.0037500000000001</v>
      </c>
      <c r="O112">
        <f>entry!O63</f>
        <v>0</v>
      </c>
      <c r="P112">
        <f>entry!P63</f>
        <v>11.48405</v>
      </c>
      <c r="Q112">
        <f>entry!Q63</f>
        <v>2.3999999999999998E-3</v>
      </c>
      <c r="R112">
        <f>entry!R63</f>
        <v>19.929470000000002</v>
      </c>
      <c r="S112" s="21">
        <f>entry!S63</f>
        <v>0</v>
      </c>
      <c r="T112" s="21">
        <f>entry!T63</f>
        <v>0</v>
      </c>
      <c r="U112" s="21">
        <f>entry!U63</f>
        <v>0</v>
      </c>
      <c r="V112" s="21">
        <f>entry!V63</f>
        <v>0</v>
      </c>
      <c r="W112" s="21">
        <f>entry!W63</f>
        <v>0</v>
      </c>
      <c r="X112" s="21">
        <f>entry!X63</f>
        <v>0</v>
      </c>
      <c r="Y112" s="21">
        <f>entry!Y63</f>
        <v>0</v>
      </c>
      <c r="Z112" s="21">
        <f>entry!Z63</f>
        <v>0</v>
      </c>
      <c r="AA112" s="21">
        <f>entry!AA63</f>
        <v>0</v>
      </c>
      <c r="AB112" s="21">
        <f>entry!AB63</f>
        <v>0</v>
      </c>
      <c r="AD112"/>
    </row>
    <row r="113" spans="1:30" x14ac:dyDescent="0.2">
      <c r="A113">
        <f>entry!A64</f>
        <v>255</v>
      </c>
      <c r="B113">
        <f>entry!B64</f>
        <v>256</v>
      </c>
      <c r="C113" t="str">
        <f>entry!C64</f>
        <v>ICIG</v>
      </c>
      <c r="D113" t="str">
        <f>entry!D64</f>
        <v>ICI</v>
      </c>
      <c r="E113" t="str">
        <f>entry!E64</f>
        <v>IC Highway 6 Commercial UR Area</v>
      </c>
      <c r="F113" t="str">
        <f>entry!F64</f>
        <v>Iowa City</v>
      </c>
      <c r="G113" t="str">
        <f>entry!G64</f>
        <v>Iowa City</v>
      </c>
      <c r="H113" s="21">
        <f>entry!H64</f>
        <v>0</v>
      </c>
      <c r="I113">
        <f>entry!I64</f>
        <v>4.0433599999999998</v>
      </c>
      <c r="J113">
        <f>entry!J64</f>
        <v>6.862E-2</v>
      </c>
      <c r="K113">
        <f>entry!K64</f>
        <v>1.09158</v>
      </c>
      <c r="L113">
        <f>entry!L64</f>
        <v>0</v>
      </c>
      <c r="M113">
        <f>entry!M64</f>
        <v>0.23571</v>
      </c>
      <c r="N113">
        <f>entry!N64</f>
        <v>13.154590000000001</v>
      </c>
      <c r="O113">
        <f>entry!O64</f>
        <v>0</v>
      </c>
      <c r="P113">
        <f>entry!P64</f>
        <v>11.48405</v>
      </c>
      <c r="Q113">
        <f>entry!Q64</f>
        <v>2.3999999999999998E-3</v>
      </c>
      <c r="R113">
        <f>entry!R64</f>
        <v>30.080310000000001</v>
      </c>
      <c r="S113" s="21">
        <f>entry!S64</f>
        <v>0</v>
      </c>
      <c r="T113" s="21">
        <f>entry!T64</f>
        <v>0</v>
      </c>
      <c r="U113" s="21">
        <f>entry!U64</f>
        <v>0</v>
      </c>
      <c r="V113" s="21">
        <f>entry!V64</f>
        <v>0</v>
      </c>
      <c r="W113" s="21">
        <f>entry!W64</f>
        <v>0</v>
      </c>
      <c r="X113" s="21">
        <f>entry!X64</f>
        <v>0</v>
      </c>
      <c r="Y113" s="21">
        <f>entry!Y64</f>
        <v>0</v>
      </c>
      <c r="Z113" s="21">
        <f>entry!Z64</f>
        <v>0</v>
      </c>
      <c r="AA113" s="21">
        <f>entry!AA64</f>
        <v>0</v>
      </c>
      <c r="AB113" s="21">
        <f>entry!AB64</f>
        <v>0</v>
      </c>
      <c r="AD113"/>
    </row>
    <row r="114" spans="1:30" x14ac:dyDescent="0.2">
      <c r="A114">
        <f>entry!A65</f>
        <v>257</v>
      </c>
      <c r="B114">
        <f>entry!B65</f>
        <v>258</v>
      </c>
      <c r="C114" t="str">
        <f>entry!C65</f>
        <v>NLIA8</v>
      </c>
      <c r="D114" t="str">
        <f>entry!D65</f>
        <v>NLI01</v>
      </c>
      <c r="E114" t="str">
        <f>entry!E65</f>
        <v xml:space="preserve">N Lib City AG/ICSch/ N Lib UR 2003 </v>
      </c>
      <c r="F114" t="str">
        <f>entry!F65</f>
        <v>North Liberty</v>
      </c>
      <c r="G114" t="str">
        <f>entry!G65</f>
        <v>Iowa City</v>
      </c>
      <c r="H114" s="21">
        <f>entry!H65</f>
        <v>0</v>
      </c>
      <c r="I114">
        <f>entry!I65</f>
        <v>4.0433599999999998</v>
      </c>
      <c r="J114">
        <f>entry!J65</f>
        <v>6.862E-2</v>
      </c>
      <c r="K114">
        <f>entry!K65</f>
        <v>1.09158</v>
      </c>
      <c r="L114">
        <f>entry!L65</f>
        <v>0.27378999999999998</v>
      </c>
      <c r="M114">
        <f>entry!M65</f>
        <v>0</v>
      </c>
      <c r="N114">
        <f>entry!N65</f>
        <v>3.0037500000000001</v>
      </c>
      <c r="O114">
        <f>entry!O65</f>
        <v>0</v>
      </c>
      <c r="P114">
        <f>entry!P65</f>
        <v>11.48405</v>
      </c>
      <c r="Q114">
        <f>entry!Q65</f>
        <v>2.3999999999999998E-3</v>
      </c>
      <c r="R114">
        <f>entry!R65</f>
        <v>19.967550000000003</v>
      </c>
      <c r="S114" s="21">
        <f>entry!S65</f>
        <v>0</v>
      </c>
      <c r="T114" s="21">
        <f>entry!T65</f>
        <v>0</v>
      </c>
      <c r="U114" s="21">
        <f>entry!U65</f>
        <v>0</v>
      </c>
      <c r="V114" s="21">
        <f>entry!V65</f>
        <v>0</v>
      </c>
      <c r="W114" s="21">
        <f>entry!W65</f>
        <v>0</v>
      </c>
      <c r="X114" s="21">
        <f>entry!X65</f>
        <v>0</v>
      </c>
      <c r="Y114" s="21">
        <f>entry!Y65</f>
        <v>0</v>
      </c>
      <c r="Z114" s="21">
        <f>entry!Z65</f>
        <v>0</v>
      </c>
      <c r="AA114" s="21">
        <f>entry!AA65</f>
        <v>0</v>
      </c>
      <c r="AB114" s="21">
        <f>entry!AB65</f>
        <v>0</v>
      </c>
      <c r="AD114"/>
    </row>
    <row r="115" spans="1:30" x14ac:dyDescent="0.2">
      <c r="A115">
        <f>entry!A72</f>
        <v>272</v>
      </c>
      <c r="B115">
        <f>entry!B72</f>
        <v>273</v>
      </c>
      <c r="C115" t="str">
        <f>entry!C72</f>
        <v>CVID2</v>
      </c>
      <c r="D115" t="str">
        <f>entry!D72</f>
        <v>CVI</v>
      </c>
      <c r="E115" t="str">
        <f>entry!E72</f>
        <v>CV UR Mall-Hwy 6 2005 Ag</v>
      </c>
      <c r="F115" t="str">
        <f>entry!F72</f>
        <v>Coralville</v>
      </c>
      <c r="G115" t="str">
        <f>entry!G72</f>
        <v>Iowa City</v>
      </c>
      <c r="H115" s="21">
        <f>entry!H72</f>
        <v>0</v>
      </c>
      <c r="I115">
        <f>entry!I72</f>
        <v>4.0433599999999998</v>
      </c>
      <c r="J115">
        <f>entry!J72</f>
        <v>6.862E-2</v>
      </c>
      <c r="K115">
        <f>entry!K72</f>
        <v>1.09158</v>
      </c>
      <c r="L115">
        <f>entry!L72</f>
        <v>0.27378999999999998</v>
      </c>
      <c r="M115">
        <f>entry!M72</f>
        <v>0</v>
      </c>
      <c r="N115">
        <f>entry!N72</f>
        <v>12.1921</v>
      </c>
      <c r="O115">
        <f>entry!O72</f>
        <v>0</v>
      </c>
      <c r="P115">
        <f>entry!P72</f>
        <v>11.48405</v>
      </c>
      <c r="Q115">
        <f>entry!Q72</f>
        <v>2.3999999999999998E-3</v>
      </c>
      <c r="R115">
        <f>entry!R72</f>
        <v>29.155899999999999</v>
      </c>
      <c r="S115" s="21">
        <f>entry!S72</f>
        <v>0</v>
      </c>
      <c r="T115" s="21">
        <f>entry!T72</f>
        <v>0</v>
      </c>
      <c r="U115" s="21">
        <f>entry!U72</f>
        <v>0</v>
      </c>
      <c r="V115" s="21">
        <f>entry!V72</f>
        <v>0</v>
      </c>
      <c r="W115" s="21">
        <f>entry!W72</f>
        <v>0</v>
      </c>
      <c r="X115" s="21">
        <f>entry!X72</f>
        <v>0</v>
      </c>
      <c r="Y115" s="21">
        <f>entry!Y72</f>
        <v>0</v>
      </c>
      <c r="Z115" s="21">
        <f>entry!Z72</f>
        <v>0</v>
      </c>
      <c r="AA115" s="21">
        <f>entry!AA72</f>
        <v>0</v>
      </c>
      <c r="AB115" s="21">
        <f>entry!AB72</f>
        <v>0</v>
      </c>
      <c r="AD115"/>
    </row>
    <row r="116" spans="1:30" x14ac:dyDescent="0.2">
      <c r="A116">
        <f>entry!A73</f>
        <v>279</v>
      </c>
      <c r="B116">
        <f>entry!B73</f>
        <v>280</v>
      </c>
      <c r="C116" t="str">
        <f>entry!C73</f>
        <v>ICIG1</v>
      </c>
      <c r="D116" t="str">
        <f>entry!D73</f>
        <v>ICI</v>
      </c>
      <c r="E116" t="str">
        <f>entry!E73</f>
        <v>IC Highway 6 Comm UR Area- Southgate</v>
      </c>
      <c r="F116" t="str">
        <f>entry!F73</f>
        <v>Iowa City</v>
      </c>
      <c r="G116" t="str">
        <f>entry!G73</f>
        <v>Iowa City</v>
      </c>
      <c r="H116" s="21">
        <f>entry!H73</f>
        <v>0</v>
      </c>
      <c r="I116">
        <f>entry!I73</f>
        <v>4.0433599999999998</v>
      </c>
      <c r="J116">
        <f>entry!J73</f>
        <v>6.862E-2</v>
      </c>
      <c r="K116">
        <f>entry!K73</f>
        <v>1.09158</v>
      </c>
      <c r="L116">
        <f>entry!L73</f>
        <v>0</v>
      </c>
      <c r="M116">
        <f>entry!M73</f>
        <v>0.23571</v>
      </c>
      <c r="N116">
        <f>entry!N73</f>
        <v>13.154590000000001</v>
      </c>
      <c r="O116">
        <f>entry!O73</f>
        <v>0</v>
      </c>
      <c r="P116">
        <f>entry!P73</f>
        <v>11.48405</v>
      </c>
      <c r="Q116">
        <f>entry!Q73</f>
        <v>2.3999999999999998E-3</v>
      </c>
      <c r="R116">
        <f>entry!R73</f>
        <v>30.080310000000001</v>
      </c>
      <c r="S116" s="21">
        <f>entry!S73</f>
        <v>0</v>
      </c>
      <c r="T116" s="21">
        <f>entry!T73</f>
        <v>0</v>
      </c>
      <c r="U116" s="21">
        <f>entry!U73</f>
        <v>0</v>
      </c>
      <c r="V116" s="21">
        <f>entry!V73</f>
        <v>0</v>
      </c>
      <c r="W116" s="21">
        <f>entry!W73</f>
        <v>0</v>
      </c>
      <c r="X116" s="21">
        <f>entry!X73</f>
        <v>0</v>
      </c>
      <c r="Y116" s="21">
        <f>entry!Y73</f>
        <v>0</v>
      </c>
      <c r="Z116" s="21">
        <f>entry!Z73</f>
        <v>0</v>
      </c>
      <c r="AA116" s="21">
        <f>entry!AA73</f>
        <v>0</v>
      </c>
      <c r="AB116" s="21">
        <f>entry!AB73</f>
        <v>0</v>
      </c>
      <c r="AD116"/>
    </row>
    <row r="117" spans="1:30" x14ac:dyDescent="0.2">
      <c r="A117">
        <f>entry!A76</f>
        <v>285</v>
      </c>
      <c r="B117">
        <f>entry!B76</f>
        <v>286</v>
      </c>
      <c r="C117" t="str">
        <f>entry!C76</f>
        <v>NLIA9</v>
      </c>
      <c r="D117" t="str">
        <f>entry!D76</f>
        <v>NLI01</v>
      </c>
      <c r="E117" t="str">
        <f>entry!E76</f>
        <v>NL 2003 Amend</v>
      </c>
      <c r="F117" t="str">
        <f>entry!F76</f>
        <v>North Liberty</v>
      </c>
      <c r="G117" t="str">
        <f>entry!G76</f>
        <v>Iowa City</v>
      </c>
      <c r="H117" s="21">
        <f>entry!H76</f>
        <v>7550530</v>
      </c>
      <c r="I117">
        <f>entry!I76</f>
        <v>4.0433599999999998</v>
      </c>
      <c r="J117">
        <f>entry!J76</f>
        <v>6.862E-2</v>
      </c>
      <c r="K117">
        <f>entry!K76</f>
        <v>1.09158</v>
      </c>
      <c r="L117">
        <f>entry!L76</f>
        <v>0.27378999999999998</v>
      </c>
      <c r="M117">
        <f>entry!M76</f>
        <v>0</v>
      </c>
      <c r="N117">
        <f>entry!N76</f>
        <v>10.10238</v>
      </c>
      <c r="O117">
        <f>entry!O76</f>
        <v>0</v>
      </c>
      <c r="P117">
        <f>entry!P76</f>
        <v>11.48405</v>
      </c>
      <c r="Q117">
        <f>entry!Q76</f>
        <v>2.3999999999999998E-3</v>
      </c>
      <c r="R117">
        <f>entry!R76</f>
        <v>27.066180000000003</v>
      </c>
      <c r="S117" s="21">
        <f>entry!S76</f>
        <v>30529.510980799998</v>
      </c>
      <c r="T117" s="21">
        <f>entry!T76</f>
        <v>518.11736859999996</v>
      </c>
      <c r="U117" s="21">
        <f>entry!U76</f>
        <v>8242.0075373999989</v>
      </c>
      <c r="V117" s="21">
        <f>entry!V76</f>
        <v>2067.2596086999997</v>
      </c>
      <c r="W117" s="21">
        <f>entry!W76</f>
        <v>0</v>
      </c>
      <c r="X117" s="21">
        <f>entry!X76</f>
        <v>76278.323261400001</v>
      </c>
      <c r="Y117" s="21">
        <f>entry!Y76</f>
        <v>0</v>
      </c>
      <c r="Z117" s="21">
        <f>entry!Z76</f>
        <v>86710.664046499995</v>
      </c>
      <c r="AA117" s="21">
        <f>entry!AA76</f>
        <v>18.121271999999998</v>
      </c>
      <c r="AB117" s="21">
        <f>entry!AB76</f>
        <v>204364.00407539998</v>
      </c>
      <c r="AD117"/>
    </row>
    <row r="118" spans="1:30" x14ac:dyDescent="0.2">
      <c r="A118">
        <f>entry!A77</f>
        <v>289</v>
      </c>
      <c r="B118">
        <f>entry!B77</f>
        <v>290</v>
      </c>
      <c r="C118" t="str">
        <f>entry!C77</f>
        <v>CVIA9</v>
      </c>
      <c r="D118" t="str">
        <f>entry!D77</f>
        <v>CVI</v>
      </c>
      <c r="E118" t="str">
        <f>entry!E77</f>
        <v>Oakdale UR 4th Amendment</v>
      </c>
      <c r="F118" t="str">
        <f>entry!F77</f>
        <v>Coralville</v>
      </c>
      <c r="G118" t="str">
        <f>entry!G77</f>
        <v>Iowa City</v>
      </c>
      <c r="H118" s="21">
        <f>entry!H77</f>
        <v>7106642</v>
      </c>
      <c r="I118">
        <f>entry!I77</f>
        <v>4.0433599999999998</v>
      </c>
      <c r="J118">
        <f>entry!J77</f>
        <v>6.862E-2</v>
      </c>
      <c r="K118">
        <f>entry!K77</f>
        <v>1.09158</v>
      </c>
      <c r="L118">
        <f>entry!L77</f>
        <v>0.27378999999999998</v>
      </c>
      <c r="M118">
        <f>entry!M77</f>
        <v>0</v>
      </c>
      <c r="N118">
        <f>entry!N77</f>
        <v>12.1921</v>
      </c>
      <c r="O118">
        <f>entry!O77</f>
        <v>0</v>
      </c>
      <c r="P118">
        <f>entry!P77</f>
        <v>11.48405</v>
      </c>
      <c r="Q118">
        <f>entry!Q77</f>
        <v>2.3999999999999998E-3</v>
      </c>
      <c r="R118">
        <f>entry!R77</f>
        <v>29.155899999999999</v>
      </c>
      <c r="S118" s="21">
        <f>entry!S77</f>
        <v>28734.711997119997</v>
      </c>
      <c r="T118" s="21">
        <f>entry!T77</f>
        <v>487.65777403999999</v>
      </c>
      <c r="U118" s="21">
        <f>entry!U77</f>
        <v>7757.4682743599997</v>
      </c>
      <c r="V118" s="21">
        <f>entry!V77</f>
        <v>1945.7275131799997</v>
      </c>
      <c r="W118" s="21">
        <f>entry!W77</f>
        <v>0</v>
      </c>
      <c r="X118" s="21">
        <f>entry!X77</f>
        <v>86644.889928199991</v>
      </c>
      <c r="Y118" s="21">
        <f>entry!Y77</f>
        <v>0</v>
      </c>
      <c r="Z118" s="21">
        <f>entry!Z77</f>
        <v>81613.032060099998</v>
      </c>
      <c r="AA118" s="21">
        <f>entry!AA77</f>
        <v>17.055940799999998</v>
      </c>
      <c r="AB118" s="21">
        <f>entry!AB77</f>
        <v>207200.54348779999</v>
      </c>
      <c r="AD118"/>
    </row>
    <row r="119" spans="1:30" x14ac:dyDescent="0.2">
      <c r="A119">
        <f>entry!A78</f>
        <v>291</v>
      </c>
      <c r="B119">
        <f>entry!B78</f>
        <v>292</v>
      </c>
      <c r="C119" t="str">
        <f>entry!C78</f>
        <v>CVIE</v>
      </c>
      <c r="D119" t="str">
        <f>entry!D78</f>
        <v>CVI01</v>
      </c>
      <c r="E119" t="str">
        <f>entry!E78</f>
        <v>Oakdale UR 4th Amendment Ag</v>
      </c>
      <c r="F119" t="str">
        <f>entry!F78</f>
        <v>Coralville</v>
      </c>
      <c r="G119" t="str">
        <f>entry!G78</f>
        <v>Iowa City</v>
      </c>
      <c r="H119" s="21">
        <f>entry!H78</f>
        <v>0</v>
      </c>
      <c r="I119">
        <f>entry!I78</f>
        <v>4.0433599999999998</v>
      </c>
      <c r="J119">
        <f>entry!J78</f>
        <v>6.862E-2</v>
      </c>
      <c r="K119">
        <f>entry!K78</f>
        <v>1.09158</v>
      </c>
      <c r="L119">
        <f>entry!L78</f>
        <v>0.27378999999999998</v>
      </c>
      <c r="M119">
        <f>entry!M78</f>
        <v>0</v>
      </c>
      <c r="N119">
        <f>entry!N78</f>
        <v>3.0037500000000001</v>
      </c>
      <c r="O119">
        <f>entry!O78</f>
        <v>0</v>
      </c>
      <c r="P119">
        <f>entry!P78</f>
        <v>11.48405</v>
      </c>
      <c r="Q119">
        <f>entry!Q78</f>
        <v>2.3999999999999998E-3</v>
      </c>
      <c r="R119">
        <f>entry!R78</f>
        <v>19.967550000000003</v>
      </c>
      <c r="S119" s="21">
        <f>entry!S78</f>
        <v>0</v>
      </c>
      <c r="T119" s="21">
        <f>entry!T78</f>
        <v>0</v>
      </c>
      <c r="U119" s="21">
        <f>entry!U78</f>
        <v>0</v>
      </c>
      <c r="V119" s="21">
        <f>entry!V78</f>
        <v>0</v>
      </c>
      <c r="W119" s="21">
        <f>entry!W78</f>
        <v>0</v>
      </c>
      <c r="X119" s="21">
        <f>entry!X78</f>
        <v>0</v>
      </c>
      <c r="Y119" s="21">
        <f>entry!Y78</f>
        <v>0</v>
      </c>
      <c r="Z119" s="21">
        <f>entry!Z78</f>
        <v>0</v>
      </c>
      <c r="AA119" s="21">
        <f>entry!AA78</f>
        <v>0</v>
      </c>
      <c r="AB119" s="21">
        <f>entry!AB78</f>
        <v>0</v>
      </c>
      <c r="AD119"/>
    </row>
    <row r="120" spans="1:30" x14ac:dyDescent="0.2">
      <c r="A120">
        <f>entry!A91</f>
        <v>317</v>
      </c>
      <c r="B120">
        <f>entry!B91</f>
        <v>318</v>
      </c>
      <c r="C120" t="str">
        <f>entry!C91</f>
        <v>ICIG2</v>
      </c>
      <c r="D120" t="str">
        <f>entry!D91</f>
        <v>ICI01</v>
      </c>
      <c r="E120" t="str">
        <f>entry!E91</f>
        <v>Highway 6 Commercial - Ag</v>
      </c>
      <c r="F120" t="str">
        <f>entry!F91</f>
        <v>Iowa City</v>
      </c>
      <c r="G120" t="str">
        <f>entry!G91</f>
        <v>Iowa City</v>
      </c>
      <c r="H120" s="21">
        <f>entry!H91</f>
        <v>0</v>
      </c>
      <c r="I120">
        <f>entry!I91</f>
        <v>4.0433599999999998</v>
      </c>
      <c r="J120">
        <f>entry!J91</f>
        <v>6.862E-2</v>
      </c>
      <c r="K120">
        <f>entry!K91</f>
        <v>1.09158</v>
      </c>
      <c r="L120">
        <f>entry!L91</f>
        <v>0</v>
      </c>
      <c r="M120">
        <f>entry!M91</f>
        <v>0.23571</v>
      </c>
      <c r="N120">
        <f>entry!N91</f>
        <v>3.0037500000000001</v>
      </c>
      <c r="O120">
        <f>entry!O91</f>
        <v>0</v>
      </c>
      <c r="P120">
        <f>entry!P91</f>
        <v>11.48405</v>
      </c>
      <c r="Q120">
        <f>entry!Q91</f>
        <v>2.3999999999999998E-3</v>
      </c>
      <c r="R120">
        <f>entry!R91</f>
        <v>19.929470000000002</v>
      </c>
      <c r="S120" s="21">
        <f>entry!S91</f>
        <v>0</v>
      </c>
      <c r="T120" s="21">
        <f>entry!T91</f>
        <v>0</v>
      </c>
      <c r="U120" s="21">
        <f>entry!U91</f>
        <v>0</v>
      </c>
      <c r="V120" s="21">
        <f>entry!V91</f>
        <v>0</v>
      </c>
      <c r="W120" s="21">
        <f>entry!W91</f>
        <v>0</v>
      </c>
      <c r="X120" s="21">
        <f>entry!X91</f>
        <v>0</v>
      </c>
      <c r="Y120" s="21">
        <f>entry!Y91</f>
        <v>0</v>
      </c>
      <c r="Z120" s="21">
        <f>entry!Z91</f>
        <v>0</v>
      </c>
      <c r="AA120" s="21">
        <f>entry!AA91</f>
        <v>0</v>
      </c>
      <c r="AB120" s="21">
        <f>entry!AB91</f>
        <v>0</v>
      </c>
      <c r="AD120"/>
    </row>
    <row r="121" spans="1:30" x14ac:dyDescent="0.2">
      <c r="A121">
        <f>entry!A93</f>
        <v>321</v>
      </c>
      <c r="B121">
        <f>entry!B93</f>
        <v>322</v>
      </c>
      <c r="C121" t="str">
        <f>entry!C93</f>
        <v>ICIF4</v>
      </c>
      <c r="D121" t="str">
        <f>entry!D93</f>
        <v>ICI</v>
      </c>
      <c r="E121" t="str">
        <f>entry!E93</f>
        <v>Heinz Rd. UR - Alpla 2 Rebate</v>
      </c>
      <c r="F121" t="str">
        <f>entry!F93</f>
        <v>Iowa City</v>
      </c>
      <c r="G121" t="str">
        <f>entry!G93</f>
        <v>Iowa City</v>
      </c>
      <c r="H121" s="21">
        <f>entry!H93</f>
        <v>0</v>
      </c>
      <c r="I121">
        <f>entry!I93</f>
        <v>4.0433599999999998</v>
      </c>
      <c r="J121">
        <f>entry!J93</f>
        <v>6.862E-2</v>
      </c>
      <c r="K121">
        <f>entry!K93</f>
        <v>1.09158</v>
      </c>
      <c r="L121">
        <f>entry!L93</f>
        <v>0</v>
      </c>
      <c r="M121">
        <f>entry!M93</f>
        <v>0.23571</v>
      </c>
      <c r="N121">
        <f>entry!N93</f>
        <v>13.154590000000001</v>
      </c>
      <c r="O121">
        <f>entry!O93</f>
        <v>0</v>
      </c>
      <c r="P121">
        <f>entry!P93</f>
        <v>11.48405</v>
      </c>
      <c r="Q121">
        <f>entry!Q93</f>
        <v>2.3999999999999998E-3</v>
      </c>
      <c r="R121">
        <f>entry!R93</f>
        <v>30.080310000000001</v>
      </c>
      <c r="S121" s="21">
        <f>entry!S93</f>
        <v>0</v>
      </c>
      <c r="T121" s="21">
        <f>entry!T93</f>
        <v>0</v>
      </c>
      <c r="U121" s="21">
        <f>entry!U93</f>
        <v>0</v>
      </c>
      <c r="V121" s="21">
        <f>entry!V93</f>
        <v>0</v>
      </c>
      <c r="W121" s="21">
        <f>entry!W93</f>
        <v>0</v>
      </c>
      <c r="X121" s="21">
        <f>entry!X93</f>
        <v>0</v>
      </c>
      <c r="Y121" s="21">
        <f>entry!Y93</f>
        <v>0</v>
      </c>
      <c r="Z121" s="21">
        <f>entry!Z93</f>
        <v>0</v>
      </c>
      <c r="AA121" s="21">
        <f>entry!AA93</f>
        <v>0</v>
      </c>
      <c r="AB121" s="21">
        <f>entry!AB93</f>
        <v>0</v>
      </c>
      <c r="AD121"/>
    </row>
    <row r="122" spans="1:30" x14ac:dyDescent="0.2">
      <c r="A122">
        <f>entry!A95</f>
        <v>325</v>
      </c>
      <c r="B122">
        <f>entry!B95</f>
        <v>326</v>
      </c>
      <c r="C122" t="str">
        <f>entry!C95</f>
        <v>ICID2</v>
      </c>
      <c r="D122" t="str">
        <f>entry!D95</f>
        <v>ICI01</v>
      </c>
      <c r="E122" t="str">
        <f>entry!E95</f>
        <v>Northgate Corp Park-IC ag</v>
      </c>
      <c r="F122" t="str">
        <f>entry!F95</f>
        <v>Iowa City</v>
      </c>
      <c r="G122" t="str">
        <f>entry!G95</f>
        <v>Iowa City</v>
      </c>
      <c r="H122" s="21">
        <f>entry!H95</f>
        <v>0</v>
      </c>
      <c r="I122">
        <f>entry!I95</f>
        <v>4.0433599999999998</v>
      </c>
      <c r="J122">
        <f>entry!J95</f>
        <v>6.862E-2</v>
      </c>
      <c r="K122">
        <f>entry!K95</f>
        <v>1.09158</v>
      </c>
      <c r="L122">
        <f>entry!L95</f>
        <v>0</v>
      </c>
      <c r="M122">
        <f>entry!M95</f>
        <v>0.23571</v>
      </c>
      <c r="N122">
        <f>entry!N95</f>
        <v>3.0037500000000001</v>
      </c>
      <c r="O122">
        <f>entry!O95</f>
        <v>0</v>
      </c>
      <c r="P122">
        <f>entry!P95</f>
        <v>11.48405</v>
      </c>
      <c r="Q122">
        <f>entry!Q95</f>
        <v>2.3999999999999998E-3</v>
      </c>
      <c r="R122">
        <f>entry!R95</f>
        <v>19.929470000000002</v>
      </c>
      <c r="S122" s="21">
        <f>entry!S95</f>
        <v>0</v>
      </c>
      <c r="T122" s="21">
        <f>entry!T95</f>
        <v>0</v>
      </c>
      <c r="U122" s="21">
        <f>entry!U95</f>
        <v>0</v>
      </c>
      <c r="V122" s="21">
        <f>entry!V95</f>
        <v>0</v>
      </c>
      <c r="W122" s="21">
        <f>entry!W95</f>
        <v>0</v>
      </c>
      <c r="X122" s="21">
        <f>entry!X95</f>
        <v>0</v>
      </c>
      <c r="Y122" s="21">
        <f>entry!Y95</f>
        <v>0</v>
      </c>
      <c r="Z122" s="21">
        <f>entry!Z95</f>
        <v>0</v>
      </c>
      <c r="AA122" s="21">
        <f>entry!AA95</f>
        <v>0</v>
      </c>
      <c r="AB122" s="21">
        <f>entry!AB95</f>
        <v>0</v>
      </c>
      <c r="AD122"/>
    </row>
    <row r="123" spans="1:30" ht="12" customHeight="1" x14ac:dyDescent="0.2">
      <c r="A123">
        <f>entry!A100</f>
        <v>345</v>
      </c>
      <c r="B123">
        <f>entry!B100</f>
        <v>346</v>
      </c>
      <c r="C123" t="str">
        <f>entry!C100</f>
        <v>ICID3</v>
      </c>
      <c r="D123" t="str">
        <f>entry!D100</f>
        <v>ICI</v>
      </c>
      <c r="E123" t="str">
        <f>entry!E100</f>
        <v>IC Northgate Corp Pk 2005 Amendment</v>
      </c>
      <c r="F123" t="str">
        <f>entry!F100</f>
        <v>Iowa City</v>
      </c>
      <c r="G123" t="str">
        <f>entry!G100</f>
        <v>Iowa City</v>
      </c>
      <c r="H123" s="21">
        <f>entry!H100</f>
        <v>0</v>
      </c>
      <c r="I123">
        <f>entry!I100</f>
        <v>4.0433599999999998</v>
      </c>
      <c r="J123">
        <f>entry!J100</f>
        <v>6.862E-2</v>
      </c>
      <c r="K123">
        <f>entry!K100</f>
        <v>1.09158</v>
      </c>
      <c r="L123">
        <f>entry!L100</f>
        <v>0</v>
      </c>
      <c r="M123">
        <f>entry!M100</f>
        <v>0.23571</v>
      </c>
      <c r="N123">
        <f>entry!N100</f>
        <v>13.154590000000001</v>
      </c>
      <c r="O123">
        <f>entry!O100</f>
        <v>0</v>
      </c>
      <c r="P123">
        <f>entry!P100</f>
        <v>11.48405</v>
      </c>
      <c r="Q123">
        <f>entry!Q100</f>
        <v>2.3999999999999998E-3</v>
      </c>
      <c r="R123">
        <f>entry!R100</f>
        <v>30.080310000000001</v>
      </c>
      <c r="S123" s="21">
        <f>entry!S100</f>
        <v>0</v>
      </c>
      <c r="T123" s="21">
        <f>entry!T100</f>
        <v>0</v>
      </c>
      <c r="U123" s="21">
        <f>entry!U100</f>
        <v>0</v>
      </c>
      <c r="V123" s="21">
        <f>entry!V100</f>
        <v>0</v>
      </c>
      <c r="W123" s="21">
        <f>entry!W100</f>
        <v>0</v>
      </c>
      <c r="X123" s="21">
        <f>entry!X100</f>
        <v>0</v>
      </c>
      <c r="Y123" s="21">
        <f>entry!Y100</f>
        <v>0</v>
      </c>
      <c r="Z123" s="21">
        <f>entry!Z100</f>
        <v>0</v>
      </c>
      <c r="AA123" s="21">
        <f>entry!AA100</f>
        <v>0</v>
      </c>
      <c r="AB123" s="21">
        <f>entry!AB100</f>
        <v>0</v>
      </c>
      <c r="AD123"/>
    </row>
    <row r="124" spans="1:30" ht="12" customHeight="1" x14ac:dyDescent="0.2">
      <c r="A124">
        <f>entry!A101</f>
        <v>347</v>
      </c>
      <c r="B124">
        <f>entry!B101</f>
        <v>348</v>
      </c>
      <c r="C124" t="str">
        <f>entry!C101</f>
        <v>ICID4</v>
      </c>
      <c r="D124" t="str">
        <f>entry!D101</f>
        <v>ICI01</v>
      </c>
      <c r="E124" t="str">
        <f>entry!E101</f>
        <v>IC Ag Northgate Corp Pk 2005 Amend</v>
      </c>
      <c r="F124" t="str">
        <f>entry!F101</f>
        <v>Iowa City</v>
      </c>
      <c r="G124" t="str">
        <f>entry!G101</f>
        <v>Iowa City</v>
      </c>
      <c r="H124" s="21">
        <f>entry!H101</f>
        <v>0</v>
      </c>
      <c r="I124">
        <f>entry!I101</f>
        <v>4.0433599999999998</v>
      </c>
      <c r="J124">
        <f>entry!J101</f>
        <v>6.862E-2</v>
      </c>
      <c r="K124">
        <f>entry!K101</f>
        <v>1.09158</v>
      </c>
      <c r="L124">
        <f>entry!L101</f>
        <v>0</v>
      </c>
      <c r="M124">
        <f>entry!M101</f>
        <v>0.23571</v>
      </c>
      <c r="N124">
        <f>entry!N101</f>
        <v>3.0037500000000001</v>
      </c>
      <c r="O124">
        <f>entry!O101</f>
        <v>0</v>
      </c>
      <c r="P124">
        <f>entry!P101</f>
        <v>11.48405</v>
      </c>
      <c r="Q124">
        <f>entry!Q101</f>
        <v>2.3999999999999998E-3</v>
      </c>
      <c r="R124">
        <f>entry!R101</f>
        <v>19.929470000000002</v>
      </c>
      <c r="S124" s="21">
        <f>entry!S101</f>
        <v>0</v>
      </c>
      <c r="T124" s="21">
        <f>entry!T101</f>
        <v>0</v>
      </c>
      <c r="U124" s="21">
        <f>entry!U101</f>
        <v>0</v>
      </c>
      <c r="V124" s="21">
        <f>entry!V101</f>
        <v>0</v>
      </c>
      <c r="W124" s="21">
        <f>entry!W101</f>
        <v>0</v>
      </c>
      <c r="X124" s="21">
        <f>entry!X101</f>
        <v>0</v>
      </c>
      <c r="Y124" s="21">
        <f>entry!Y101</f>
        <v>0</v>
      </c>
      <c r="Z124" s="21">
        <f>entry!Z101</f>
        <v>0</v>
      </c>
      <c r="AA124" s="21">
        <f>entry!AA101</f>
        <v>0</v>
      </c>
      <c r="AB124" s="21">
        <f>entry!AB101</f>
        <v>0</v>
      </c>
      <c r="AD124"/>
    </row>
    <row r="125" spans="1:30" ht="12" customHeight="1" x14ac:dyDescent="0.2">
      <c r="A125">
        <f>entry!A103</f>
        <v>352</v>
      </c>
      <c r="B125">
        <f>entry!B103</f>
        <v>353</v>
      </c>
      <c r="C125" t="str">
        <f>entry!C103</f>
        <v>ICIE3</v>
      </c>
      <c r="D125" t="str">
        <f>entry!D103</f>
        <v>ICI</v>
      </c>
      <c r="E125" t="str">
        <f>entry!E103</f>
        <v>Iowa City City Univ. UR Proj.-SSMID</v>
      </c>
      <c r="F125" t="str">
        <f>entry!F103</f>
        <v>Iowa City</v>
      </c>
      <c r="G125" t="str">
        <f>entry!G103</f>
        <v>Iowa City</v>
      </c>
      <c r="H125" s="21">
        <f>entry!H103</f>
        <v>7126646</v>
      </c>
      <c r="I125">
        <f>entry!I103</f>
        <v>4.0433599999999998</v>
      </c>
      <c r="J125">
        <f>entry!J103</f>
        <v>6.862E-2</v>
      </c>
      <c r="K125">
        <f>entry!K103</f>
        <v>1.09158</v>
      </c>
      <c r="L125">
        <f>entry!L103</f>
        <v>0</v>
      </c>
      <c r="M125">
        <f>entry!M103</f>
        <v>0.23571</v>
      </c>
      <c r="N125">
        <f>entry!N103</f>
        <v>15.154590000000001</v>
      </c>
      <c r="O125">
        <f>entry!O103</f>
        <v>0</v>
      </c>
      <c r="P125">
        <f>entry!P103</f>
        <v>11.48405</v>
      </c>
      <c r="Q125">
        <f>entry!Q103</f>
        <v>2.3999999999999998E-3</v>
      </c>
      <c r="R125">
        <f>entry!R103</f>
        <v>32.080310000000004</v>
      </c>
      <c r="S125" s="21">
        <f>entry!S103</f>
        <v>28815.595370559997</v>
      </c>
      <c r="T125" s="21">
        <f>entry!T103</f>
        <v>489.03044851999999</v>
      </c>
      <c r="U125" s="21">
        <f>entry!U103</f>
        <v>7779.3042406799996</v>
      </c>
      <c r="V125" s="21">
        <f>entry!V103</f>
        <v>0</v>
      </c>
      <c r="W125" s="21">
        <f>entry!W103</f>
        <v>1679.82172866</v>
      </c>
      <c r="X125" s="21">
        <f>entry!X103</f>
        <v>108001.39820513999</v>
      </c>
      <c r="Y125" s="21">
        <f>entry!Y103</f>
        <v>0</v>
      </c>
      <c r="Z125" s="21">
        <f>entry!Z103</f>
        <v>81842.758996299992</v>
      </c>
      <c r="AA125" s="21">
        <f>entry!AA103</f>
        <v>17.103950399999999</v>
      </c>
      <c r="AB125" s="21">
        <f>entry!AB103</f>
        <v>228625.01294025997</v>
      </c>
      <c r="AD125"/>
    </row>
    <row r="126" spans="1:30" ht="12" customHeight="1" x14ac:dyDescent="0.2">
      <c r="A126">
        <f>entry!A104</f>
        <v>354</v>
      </c>
      <c r="B126">
        <f>entry!B104</f>
        <v>355</v>
      </c>
      <c r="C126" t="str">
        <f>entry!C104</f>
        <v>ICIE4</v>
      </c>
      <c r="D126" t="str">
        <f>entry!D104</f>
        <v>ICI</v>
      </c>
      <c r="E126" t="str">
        <f>entry!E104</f>
        <v>Iowa City City Univ. UR Amend Non-SSMID</v>
      </c>
      <c r="F126" t="str">
        <f>entry!F104</f>
        <v>Iowa City</v>
      </c>
      <c r="G126" t="str">
        <f>entry!G104</f>
        <v>Iowa City</v>
      </c>
      <c r="H126" s="21">
        <f>entry!H104</f>
        <v>5067002</v>
      </c>
      <c r="I126">
        <f>entry!I104</f>
        <v>4.0433599999999998</v>
      </c>
      <c r="J126">
        <f>entry!J104</f>
        <v>6.862E-2</v>
      </c>
      <c r="K126">
        <f>entry!K104</f>
        <v>1.09158</v>
      </c>
      <c r="L126">
        <f>entry!L104</f>
        <v>0</v>
      </c>
      <c r="M126">
        <f>entry!M104</f>
        <v>0.23571</v>
      </c>
      <c r="N126">
        <f>entry!N104</f>
        <v>13.154590000000001</v>
      </c>
      <c r="O126">
        <f>entry!O104</f>
        <v>0</v>
      </c>
      <c r="P126">
        <f>entry!P104</f>
        <v>11.48405</v>
      </c>
      <c r="Q126">
        <f>entry!Q104</f>
        <v>2.3999999999999998E-3</v>
      </c>
      <c r="R126">
        <f>entry!R104</f>
        <v>30.080310000000001</v>
      </c>
      <c r="S126" s="21">
        <f>entry!S104</f>
        <v>20487.71320672</v>
      </c>
      <c r="T126" s="21">
        <f>entry!T104</f>
        <v>347.69767724000002</v>
      </c>
      <c r="U126" s="21">
        <f>entry!U104</f>
        <v>5531.0380431600006</v>
      </c>
      <c r="V126" s="21">
        <f>entry!V104</f>
        <v>0</v>
      </c>
      <c r="W126" s="21">
        <f>entry!W104</f>
        <v>1194.3430414200002</v>
      </c>
      <c r="X126" s="21">
        <f>entry!X104</f>
        <v>66654.333839180006</v>
      </c>
      <c r="Y126" s="21">
        <f>entry!Y104</f>
        <v>0</v>
      </c>
      <c r="Z126" s="21">
        <f>entry!Z104</f>
        <v>58189.704318100004</v>
      </c>
      <c r="AA126" s="21">
        <f>entry!AA104</f>
        <v>12.160804799999999</v>
      </c>
      <c r="AB126" s="21">
        <f>entry!AB104</f>
        <v>152416.99093062</v>
      </c>
      <c r="AD126"/>
    </row>
    <row r="127" spans="1:30" ht="12" customHeight="1" x14ac:dyDescent="0.2">
      <c r="A127">
        <f>entry!A105</f>
        <v>356</v>
      </c>
      <c r="B127">
        <f>entry!B105</f>
        <v>357</v>
      </c>
      <c r="C127" t="str">
        <f>entry!C105</f>
        <v>ICIE5</v>
      </c>
      <c r="D127" t="str">
        <f>entry!D105</f>
        <v>ICI</v>
      </c>
      <c r="E127" t="str">
        <f>entry!E105</f>
        <v>Iowa City City Univ. UR Amend - SSMID</v>
      </c>
      <c r="F127" t="str">
        <f>entry!F105</f>
        <v>Iowa City</v>
      </c>
      <c r="G127" t="str">
        <f>entry!G105</f>
        <v>Iowa City</v>
      </c>
      <c r="H127" s="21">
        <f>entry!H105</f>
        <v>6085103</v>
      </c>
      <c r="I127">
        <f>entry!I105</f>
        <v>4.0433599999999998</v>
      </c>
      <c r="J127">
        <f>entry!J105</f>
        <v>6.862E-2</v>
      </c>
      <c r="K127">
        <f>entry!K105</f>
        <v>1.09158</v>
      </c>
      <c r="L127">
        <f>entry!L105</f>
        <v>0</v>
      </c>
      <c r="M127">
        <f>entry!M105</f>
        <v>0.23571</v>
      </c>
      <c r="N127">
        <f>entry!N105</f>
        <v>15.154590000000001</v>
      </c>
      <c r="O127">
        <f>entry!O105</f>
        <v>0</v>
      </c>
      <c r="P127">
        <f>entry!P105</f>
        <v>11.48405</v>
      </c>
      <c r="Q127">
        <f>entry!Q105</f>
        <v>2.3999999999999998E-3</v>
      </c>
      <c r="R127">
        <f>entry!R105</f>
        <v>32.080310000000004</v>
      </c>
      <c r="S127" s="21">
        <f>entry!S105</f>
        <v>24604.262066079998</v>
      </c>
      <c r="T127" s="21">
        <f>entry!T105</f>
        <v>417.55976786000002</v>
      </c>
      <c r="U127" s="21">
        <f>entry!U105</f>
        <v>6642.3767327400001</v>
      </c>
      <c r="V127" s="21">
        <f>entry!V105</f>
        <v>0</v>
      </c>
      <c r="W127" s="21">
        <f>entry!W105</f>
        <v>1434.31962813</v>
      </c>
      <c r="X127" s="21">
        <f>entry!X105</f>
        <v>92217.241072770004</v>
      </c>
      <c r="Y127" s="21">
        <f>entry!Y105</f>
        <v>0</v>
      </c>
      <c r="Z127" s="21">
        <f>entry!Z105</f>
        <v>69881.627107149994</v>
      </c>
      <c r="AA127" s="21">
        <f>entry!AA105</f>
        <v>14.6042472</v>
      </c>
      <c r="AB127" s="21">
        <f>entry!AB105</f>
        <v>195211.99062192999</v>
      </c>
      <c r="AD127"/>
    </row>
    <row r="128" spans="1:30" ht="12" customHeight="1" x14ac:dyDescent="0.2">
      <c r="A128">
        <f>entry!A106</f>
        <v>358</v>
      </c>
      <c r="B128">
        <f>entry!B106</f>
        <v>359</v>
      </c>
      <c r="C128" t="str">
        <f>entry!C106</f>
        <v>ICIH</v>
      </c>
      <c r="D128" t="str">
        <f>entry!D106</f>
        <v>ICI</v>
      </c>
      <c r="E128" t="str">
        <f>entry!E106</f>
        <v>IC Moss Green</v>
      </c>
      <c r="F128" t="str">
        <f>entry!F106</f>
        <v>Iowa City</v>
      </c>
      <c r="G128" t="str">
        <f>entry!G106</f>
        <v>Iowa City</v>
      </c>
      <c r="H128" s="21">
        <f>entry!H106</f>
        <v>1984355</v>
      </c>
      <c r="I128">
        <f>entry!I106</f>
        <v>4.0433599999999998</v>
      </c>
      <c r="J128">
        <f>entry!J106</f>
        <v>6.862E-2</v>
      </c>
      <c r="K128">
        <f>entry!K106</f>
        <v>1.09158</v>
      </c>
      <c r="L128">
        <f>entry!L106</f>
        <v>0</v>
      </c>
      <c r="M128">
        <f>entry!M106</f>
        <v>0.23571</v>
      </c>
      <c r="N128">
        <f>entry!N106</f>
        <v>13.154590000000001</v>
      </c>
      <c r="O128">
        <f>entry!O106</f>
        <v>0</v>
      </c>
      <c r="P128">
        <f>entry!P106</f>
        <v>11.48405</v>
      </c>
      <c r="Q128">
        <f>entry!Q106</f>
        <v>2.3999999999999998E-3</v>
      </c>
      <c r="R128">
        <f>entry!R106</f>
        <v>30.080310000000001</v>
      </c>
      <c r="S128" s="21">
        <f>entry!S106</f>
        <v>8023.4616328000002</v>
      </c>
      <c r="T128" s="21">
        <f>entry!T106</f>
        <v>136.16644009999999</v>
      </c>
      <c r="U128" s="21">
        <f>entry!U106</f>
        <v>2166.0822309</v>
      </c>
      <c r="V128" s="21">
        <f>entry!V106</f>
        <v>0</v>
      </c>
      <c r="W128" s="21">
        <f>entry!W106</f>
        <v>467.73231705000001</v>
      </c>
      <c r="X128" s="21">
        <f>entry!X106</f>
        <v>26103.376439450003</v>
      </c>
      <c r="Y128" s="21">
        <f>entry!Y106</f>
        <v>0</v>
      </c>
      <c r="Z128" s="21">
        <f>entry!Z106</f>
        <v>22788.432037750001</v>
      </c>
      <c r="AA128" s="21">
        <f>entry!AA106</f>
        <v>4.7624519999999997</v>
      </c>
      <c r="AB128" s="21">
        <f>entry!AB106</f>
        <v>59690.013550050011</v>
      </c>
      <c r="AD128"/>
    </row>
    <row r="129" spans="1:28" customFormat="1" ht="12" customHeight="1" x14ac:dyDescent="0.2">
      <c r="A129">
        <f>entry!A107</f>
        <v>360</v>
      </c>
      <c r="B129">
        <f>entry!B107</f>
        <v>361</v>
      </c>
      <c r="C129" t="str">
        <f>entry!C107</f>
        <v>ICII</v>
      </c>
      <c r="D129" t="str">
        <f>entry!D107</f>
        <v>ICI</v>
      </c>
      <c r="E129" t="str">
        <f>entry!E107</f>
        <v>Iowa City Towncrest UR TIF</v>
      </c>
      <c r="F129" t="str">
        <f>entry!F107</f>
        <v>Iowa City</v>
      </c>
      <c r="G129" t="str">
        <f>entry!G107</f>
        <v>Iowa City</v>
      </c>
      <c r="H129" s="21">
        <f>entry!H107</f>
        <v>1409560</v>
      </c>
      <c r="I129">
        <f>entry!I107</f>
        <v>4.0433599999999998</v>
      </c>
      <c r="J129">
        <f>entry!J107</f>
        <v>6.862E-2</v>
      </c>
      <c r="K129">
        <f>entry!K107</f>
        <v>1.09158</v>
      </c>
      <c r="L129">
        <f>entry!L107</f>
        <v>0</v>
      </c>
      <c r="M129">
        <f>entry!M107</f>
        <v>0.23571</v>
      </c>
      <c r="N129">
        <f>entry!N107</f>
        <v>13.154590000000001</v>
      </c>
      <c r="O129">
        <f>entry!O107</f>
        <v>0</v>
      </c>
      <c r="P129">
        <f>entry!P107</f>
        <v>11.48405</v>
      </c>
      <c r="Q129">
        <f>entry!Q107</f>
        <v>2.3999999999999998E-3</v>
      </c>
      <c r="R129">
        <f>entry!R107</f>
        <v>30.080310000000001</v>
      </c>
      <c r="S129" s="21">
        <f>entry!S107</f>
        <v>5699.3585215999992</v>
      </c>
      <c r="T129" s="21">
        <f>entry!T107</f>
        <v>96.724007200000003</v>
      </c>
      <c r="U129" s="21">
        <f>entry!U107</f>
        <v>1538.6475048</v>
      </c>
      <c r="V129" s="21">
        <f>entry!V107</f>
        <v>0</v>
      </c>
      <c r="W129" s="21">
        <f>entry!W107</f>
        <v>332.24738759999997</v>
      </c>
      <c r="X129" s="21">
        <f>entry!X107</f>
        <v>18542.1838804</v>
      </c>
      <c r="Y129" s="21">
        <f>entry!Y107</f>
        <v>0</v>
      </c>
      <c r="Z129" s="21">
        <f>entry!Z107</f>
        <v>16187.457517999999</v>
      </c>
      <c r="AA129" s="21">
        <f>entry!AA107</f>
        <v>3.3829439999999997</v>
      </c>
      <c r="AB129" s="21">
        <f>entry!AB107</f>
        <v>42400.001763599998</v>
      </c>
    </row>
    <row r="130" spans="1:28" customFormat="1" ht="12" customHeight="1" x14ac:dyDescent="0.2">
      <c r="A130">
        <f>entry!A108</f>
        <v>362</v>
      </c>
      <c r="B130">
        <f>entry!B108</f>
        <v>363</v>
      </c>
      <c r="C130" t="str">
        <f>entry!C108</f>
        <v>ICIJ</v>
      </c>
      <c r="D130" t="str">
        <f>entry!D108</f>
        <v>ICI</v>
      </c>
      <c r="E130" t="str">
        <f>entry!E108</f>
        <v>Iowa City Riverside Dr. UR TIF</v>
      </c>
      <c r="F130" t="str">
        <f>entry!F108</f>
        <v>Iowa City</v>
      </c>
      <c r="G130" t="str">
        <f>entry!G108</f>
        <v>Iowa City</v>
      </c>
      <c r="H130" s="21">
        <f>entry!H108</f>
        <v>5083791</v>
      </c>
      <c r="I130">
        <f>entry!I108</f>
        <v>4.0433599999999998</v>
      </c>
      <c r="J130">
        <f>entry!J108</f>
        <v>6.862E-2</v>
      </c>
      <c r="K130">
        <f>entry!K108</f>
        <v>1.09158</v>
      </c>
      <c r="L130">
        <f>entry!L108</f>
        <v>0</v>
      </c>
      <c r="M130">
        <f>entry!M108</f>
        <v>0.23571</v>
      </c>
      <c r="N130">
        <f>entry!N108</f>
        <v>13.154590000000001</v>
      </c>
      <c r="O130">
        <f>entry!O108</f>
        <v>0</v>
      </c>
      <c r="P130">
        <f>entry!P108</f>
        <v>11.48405</v>
      </c>
      <c r="Q130">
        <f>entry!Q108</f>
        <v>2.3999999999999998E-3</v>
      </c>
      <c r="R130">
        <f>entry!R108</f>
        <v>30.080310000000001</v>
      </c>
      <c r="S130" s="21">
        <f>entry!S108</f>
        <v>20555.597177759999</v>
      </c>
      <c r="T130" s="21">
        <f>entry!T108</f>
        <v>348.84973841999999</v>
      </c>
      <c r="U130" s="21">
        <f>entry!U108</f>
        <v>5549.36457978</v>
      </c>
      <c r="V130" s="21">
        <f>entry!V108</f>
        <v>0</v>
      </c>
      <c r="W130" s="21">
        <f>entry!W108</f>
        <v>1198.3003766100001</v>
      </c>
      <c r="X130" s="21">
        <f>entry!X108</f>
        <v>66875.186250690007</v>
      </c>
      <c r="Y130" s="21">
        <f>entry!Y108</f>
        <v>0</v>
      </c>
      <c r="Z130" s="21">
        <f>entry!Z108</f>
        <v>58382.510033550003</v>
      </c>
      <c r="AA130" s="21">
        <f>entry!AA108</f>
        <v>12.201098399999999</v>
      </c>
      <c r="AB130" s="21">
        <f>entry!AB108</f>
        <v>152922.00925521</v>
      </c>
    </row>
    <row r="131" spans="1:28" customFormat="1" ht="12" customHeight="1" x14ac:dyDescent="0.2">
      <c r="A131">
        <f>entry!A110</f>
        <v>366</v>
      </c>
      <c r="B131">
        <f>entry!B110</f>
        <v>367</v>
      </c>
      <c r="C131" t="str">
        <f>entry!C110</f>
        <v>ICIE6</v>
      </c>
      <c r="D131" t="str">
        <f>entry!D110</f>
        <v>ICI</v>
      </c>
      <c r="E131" t="str">
        <f>entry!E110</f>
        <v>Iowa City City Univ. UR - 10th Amendment</v>
      </c>
      <c r="F131" t="str">
        <f>entry!F110</f>
        <v>Iowa City</v>
      </c>
      <c r="G131" t="str">
        <f>entry!G110</f>
        <v>Iowa City</v>
      </c>
      <c r="H131" s="21">
        <f>entry!H110</f>
        <v>23898125</v>
      </c>
      <c r="I131">
        <f>entry!I110</f>
        <v>4.0433599999999998</v>
      </c>
      <c r="J131">
        <f>entry!J110</f>
        <v>6.862E-2</v>
      </c>
      <c r="K131">
        <f>entry!K110</f>
        <v>1.09158</v>
      </c>
      <c r="L131">
        <f>entry!L110</f>
        <v>0</v>
      </c>
      <c r="M131">
        <f>entry!M110</f>
        <v>0.23571</v>
      </c>
      <c r="N131">
        <f>entry!N110</f>
        <v>13.154590000000001</v>
      </c>
      <c r="O131">
        <f>entry!O110</f>
        <v>0</v>
      </c>
      <c r="P131">
        <f>entry!P110</f>
        <v>11.48405</v>
      </c>
      <c r="Q131">
        <f>entry!Q110</f>
        <v>2.3999999999999998E-3</v>
      </c>
      <c r="R131">
        <f>entry!R110</f>
        <v>30.080310000000001</v>
      </c>
      <c r="S131" s="21">
        <f>entry!S110</f>
        <v>96628.722699999998</v>
      </c>
      <c r="T131" s="21">
        <f>entry!T110</f>
        <v>1639.8893375</v>
      </c>
      <c r="U131" s="21">
        <f>entry!U110</f>
        <v>26086.715287499999</v>
      </c>
      <c r="V131" s="21">
        <f>entry!V110</f>
        <v>0</v>
      </c>
      <c r="W131" s="21">
        <f>entry!W110</f>
        <v>5633.0270437500003</v>
      </c>
      <c r="X131" s="21">
        <f>entry!X110</f>
        <v>314370.03614375001</v>
      </c>
      <c r="Y131" s="21">
        <f>entry!Y110</f>
        <v>0</v>
      </c>
      <c r="Z131" s="21">
        <f>entry!Z110</f>
        <v>274447.26240625</v>
      </c>
      <c r="AA131" s="21">
        <f>entry!AA110</f>
        <v>57.355499999999992</v>
      </c>
      <c r="AB131" s="21">
        <f>entry!AB110</f>
        <v>718863.0084187499</v>
      </c>
    </row>
    <row r="132" spans="1:28" customFormat="1" ht="12" customHeight="1" x14ac:dyDescent="0.2">
      <c r="A132" s="17">
        <v>370</v>
      </c>
      <c r="B132" s="17">
        <v>371</v>
      </c>
      <c r="C132" s="34" t="s">
        <v>289</v>
      </c>
      <c r="D132" s="17" t="s">
        <v>74</v>
      </c>
      <c r="E132" s="58" t="s">
        <v>290</v>
      </c>
      <c r="F132" s="1" t="s">
        <v>15</v>
      </c>
      <c r="G132" s="8" t="s">
        <v>18</v>
      </c>
      <c r="H132" s="21">
        <f>entry!H112</f>
        <v>7683189</v>
      </c>
      <c r="I132">
        <f>entry!I112</f>
        <v>4.0433599999999998</v>
      </c>
      <c r="J132">
        <f>entry!J112</f>
        <v>6.862E-2</v>
      </c>
      <c r="K132">
        <f>entry!K112</f>
        <v>1.09158</v>
      </c>
      <c r="L132">
        <f>entry!L112</f>
        <v>0.27378999999999998</v>
      </c>
      <c r="M132">
        <f>entry!M112</f>
        <v>0</v>
      </c>
      <c r="N132">
        <f>entry!N112</f>
        <v>12.1921</v>
      </c>
      <c r="O132">
        <f>entry!O112</f>
        <v>0</v>
      </c>
      <c r="P132">
        <f>entry!P112</f>
        <v>11.48405</v>
      </c>
      <c r="Q132">
        <f>entry!Q112</f>
        <v>2.3999999999999998E-3</v>
      </c>
      <c r="R132">
        <f>entry!R112</f>
        <v>29.155899999999999</v>
      </c>
      <c r="S132" s="21">
        <f>entry!S112</f>
        <v>31065.899075040001</v>
      </c>
      <c r="T132" s="21">
        <f>entry!T112</f>
        <v>527.22042918</v>
      </c>
      <c r="U132" s="21">
        <f>entry!U112</f>
        <v>8386.8154486200001</v>
      </c>
      <c r="V132" s="21">
        <f>entry!V112</f>
        <v>2103.5803163099999</v>
      </c>
      <c r="W132" s="21">
        <f>entry!W112</f>
        <v>0</v>
      </c>
      <c r="X132" s="21">
        <f>entry!X112</f>
        <v>93674.208606900007</v>
      </c>
      <c r="Y132" s="21">
        <f>entry!Y112</f>
        <v>0</v>
      </c>
      <c r="Z132" s="21">
        <f>entry!Z112</f>
        <v>88234.126635449997</v>
      </c>
      <c r="AA132" s="21">
        <f>entry!AA112</f>
        <v>18.4396536</v>
      </c>
      <c r="AB132" s="21">
        <f>entry!AB112</f>
        <v>224010.29016510001</v>
      </c>
    </row>
    <row r="133" spans="1:28" customFormat="1" ht="12" customHeight="1" x14ac:dyDescent="0.2">
      <c r="A133" s="56">
        <v>372</v>
      </c>
      <c r="B133" s="56">
        <v>373</v>
      </c>
      <c r="C133" s="34" t="s">
        <v>291</v>
      </c>
      <c r="D133" s="17" t="s">
        <v>74</v>
      </c>
      <c r="E133" s="17" t="s">
        <v>293</v>
      </c>
      <c r="F133" s="1" t="s">
        <v>15</v>
      </c>
      <c r="G133" s="8" t="s">
        <v>18</v>
      </c>
      <c r="H133" s="21">
        <f>entry!H113</f>
        <v>5758365</v>
      </c>
      <c r="I133">
        <f>entry!I113</f>
        <v>4.0433599999999998</v>
      </c>
      <c r="J133">
        <f>entry!J113</f>
        <v>6.862E-2</v>
      </c>
      <c r="K133">
        <f>entry!K113</f>
        <v>1.09158</v>
      </c>
      <c r="L133">
        <f>entry!L113</f>
        <v>0.27378999999999998</v>
      </c>
      <c r="M133">
        <f>entry!M113</f>
        <v>0</v>
      </c>
      <c r="N133">
        <f>entry!N113</f>
        <v>12.1921</v>
      </c>
      <c r="O133">
        <f>entry!O113</f>
        <v>0</v>
      </c>
      <c r="P133">
        <f>entry!P113</f>
        <v>11.48405</v>
      </c>
      <c r="Q133">
        <f>entry!Q113</f>
        <v>2.3999999999999998E-3</v>
      </c>
      <c r="R133">
        <f>entry!R113</f>
        <v>29.155899999999999</v>
      </c>
      <c r="S133" s="21">
        <f>entry!S113</f>
        <v>23283.142706399998</v>
      </c>
      <c r="T133" s="21">
        <f>entry!T113</f>
        <v>395.13900630000001</v>
      </c>
      <c r="U133" s="21">
        <f>entry!U113</f>
        <v>6285.7160666999998</v>
      </c>
      <c r="V133" s="21">
        <f>entry!V113</f>
        <v>1576.5827533499998</v>
      </c>
      <c r="W133" s="21">
        <f>entry!W113</f>
        <v>0</v>
      </c>
      <c r="X133" s="21">
        <f>entry!X113</f>
        <v>70206.561916499995</v>
      </c>
      <c r="Y133" s="21">
        <f>entry!Y113</f>
        <v>0</v>
      </c>
      <c r="Z133" s="21">
        <f>entry!Z113</f>
        <v>66129.351578250004</v>
      </c>
      <c r="AA133" s="21">
        <f>entry!AA113</f>
        <v>13.820075999999998</v>
      </c>
      <c r="AB133" s="21">
        <f>entry!AB113</f>
        <v>167890.31410349999</v>
      </c>
    </row>
    <row r="134" spans="1:28" customFormat="1" ht="12" customHeight="1" x14ac:dyDescent="0.2">
      <c r="A134" s="56">
        <v>378</v>
      </c>
      <c r="B134" s="56">
        <v>379</v>
      </c>
      <c r="C134" s="34" t="s">
        <v>296</v>
      </c>
      <c r="D134" s="35" t="s">
        <v>74</v>
      </c>
      <c r="E134" s="35" t="s">
        <v>295</v>
      </c>
      <c r="F134" s="1" t="s">
        <v>15</v>
      </c>
      <c r="G134" s="8" t="s">
        <v>18</v>
      </c>
      <c r="H134" s="21">
        <f>entry!H115</f>
        <v>6930738</v>
      </c>
      <c r="I134">
        <f>entry!I115</f>
        <v>4.0433599999999998</v>
      </c>
      <c r="J134">
        <f>entry!J115</f>
        <v>6.862E-2</v>
      </c>
      <c r="K134">
        <f>entry!K115</f>
        <v>1.09158</v>
      </c>
      <c r="L134">
        <f>entry!L115</f>
        <v>0.27378999999999998</v>
      </c>
      <c r="M134">
        <f>entry!M115</f>
        <v>0</v>
      </c>
      <c r="N134">
        <f>entry!N115</f>
        <v>12.1921</v>
      </c>
      <c r="O134">
        <f>entry!O115</f>
        <v>0</v>
      </c>
      <c r="P134">
        <f>entry!P115</f>
        <v>11.48405</v>
      </c>
      <c r="Q134">
        <f>entry!Q115</f>
        <v>2.3999999999999998E-3</v>
      </c>
      <c r="R134">
        <f>entry!R115</f>
        <v>29.155899999999999</v>
      </c>
      <c r="S134" s="21">
        <f>entry!S115</f>
        <v>28023.468799679998</v>
      </c>
      <c r="T134" s="21">
        <f>entry!T115</f>
        <v>475.58724156</v>
      </c>
      <c r="U134" s="21">
        <f>entry!U115</f>
        <v>7565.4549860400002</v>
      </c>
      <c r="V134" s="21">
        <f>entry!V115</f>
        <v>1897.5667570199998</v>
      </c>
      <c r="W134" s="21">
        <f>entry!W115</f>
        <v>0</v>
      </c>
      <c r="X134" s="21">
        <f>entry!X115</f>
        <v>84500.250769799997</v>
      </c>
      <c r="Y134" s="21">
        <f>entry!Y115</f>
        <v>0</v>
      </c>
      <c r="Z134" s="21">
        <f>entry!Z115</f>
        <v>79592.941728899998</v>
      </c>
      <c r="AA134" s="21">
        <f>entry!AA115</f>
        <v>16.633771199999998</v>
      </c>
      <c r="AB134" s="21">
        <f>entry!AB115</f>
        <v>202071.90405419999</v>
      </c>
    </row>
    <row r="135" spans="1:28" customFormat="1" ht="12" customHeight="1" x14ac:dyDescent="0.2">
      <c r="A135" s="56">
        <v>380</v>
      </c>
      <c r="B135" s="56">
        <v>381</v>
      </c>
      <c r="C135" s="34" t="s">
        <v>297</v>
      </c>
      <c r="D135" s="35" t="s">
        <v>74</v>
      </c>
      <c r="E135" s="35" t="s">
        <v>294</v>
      </c>
      <c r="F135" s="1" t="s">
        <v>15</v>
      </c>
      <c r="G135" s="8" t="s">
        <v>18</v>
      </c>
      <c r="H135" s="21">
        <f>entry!H116</f>
        <v>26385466</v>
      </c>
      <c r="I135">
        <f>entry!I116</f>
        <v>4.0433599999999998</v>
      </c>
      <c r="J135">
        <f>entry!J116</f>
        <v>6.862E-2</v>
      </c>
      <c r="K135">
        <f>entry!K116</f>
        <v>1.09158</v>
      </c>
      <c r="L135">
        <f>entry!L116</f>
        <v>0.27378999999999998</v>
      </c>
      <c r="M135">
        <f>entry!M116</f>
        <v>0</v>
      </c>
      <c r="N135">
        <f>entry!N116</f>
        <v>12.1921</v>
      </c>
      <c r="O135">
        <f>entry!O116</f>
        <v>0</v>
      </c>
      <c r="P135">
        <f>entry!P116</f>
        <v>11.48405</v>
      </c>
      <c r="Q135">
        <f>entry!Q116</f>
        <v>2.3999999999999998E-3</v>
      </c>
      <c r="R135">
        <f>entry!R116</f>
        <v>29.155899999999999</v>
      </c>
      <c r="S135" s="21">
        <f>entry!S116</f>
        <v>106685.93780576</v>
      </c>
      <c r="T135" s="21">
        <f>entry!T116</f>
        <v>1810.5706769200001</v>
      </c>
      <c r="U135" s="21">
        <f>entry!U116</f>
        <v>28801.846976280001</v>
      </c>
      <c r="V135" s="21">
        <f>entry!V116</f>
        <v>7224.0767361399994</v>
      </c>
      <c r="W135" s="21">
        <f>entry!W116</f>
        <v>0</v>
      </c>
      <c r="X135" s="21">
        <f>entry!X116</f>
        <v>321694.24001860002</v>
      </c>
      <c r="Y135" s="21">
        <f>entry!Y116</f>
        <v>0</v>
      </c>
      <c r="Z135" s="21">
        <f>entry!Z116</f>
        <v>303012.0108173</v>
      </c>
      <c r="AA135" s="21">
        <f>entry!AA116</f>
        <v>63.325118399999994</v>
      </c>
      <c r="AB135" s="21">
        <f>entry!AB116</f>
        <v>769292.0081494</v>
      </c>
    </row>
    <row r="136" spans="1:28" customFormat="1" ht="12" customHeight="1" x14ac:dyDescent="0.2">
      <c r="A136">
        <f>entry!A117</f>
        <v>382</v>
      </c>
      <c r="B136">
        <f>entry!B117</f>
        <v>383</v>
      </c>
      <c r="C136" t="str">
        <f>entry!C117</f>
        <v>ICIE7</v>
      </c>
      <c r="D136" t="str">
        <f>entry!D117</f>
        <v>ICI</v>
      </c>
      <c r="E136" t="str">
        <f>entry!E117</f>
        <v>City-Univ Amend. 10 UR TIF-SSMID</v>
      </c>
      <c r="F136" t="str">
        <f>entry!F117</f>
        <v>Iowa City</v>
      </c>
      <c r="G136" t="str">
        <f>entry!G117</f>
        <v>Iowa City</v>
      </c>
      <c r="H136" s="21">
        <f>entry!H117</f>
        <v>1598800</v>
      </c>
      <c r="I136">
        <f>entry!I117</f>
        <v>4.0433599999999998</v>
      </c>
      <c r="J136">
        <f>entry!J117</f>
        <v>6.862E-2</v>
      </c>
      <c r="K136">
        <f>entry!K117</f>
        <v>1.09158</v>
      </c>
      <c r="L136">
        <f>entry!L117</f>
        <v>0</v>
      </c>
      <c r="M136">
        <f>entry!M117</f>
        <v>0.23571</v>
      </c>
      <c r="N136">
        <f>entry!N117</f>
        <v>15.154590000000001</v>
      </c>
      <c r="O136">
        <f>entry!O117</f>
        <v>0</v>
      </c>
      <c r="P136">
        <f>entry!P117</f>
        <v>11.48405</v>
      </c>
      <c r="Q136">
        <f>entry!Q117</f>
        <v>2.3999999999999998E-3</v>
      </c>
      <c r="R136">
        <f>entry!R117</f>
        <v>32.080310000000004</v>
      </c>
      <c r="S136" s="21">
        <f>entry!S117</f>
        <v>6464.5239679999995</v>
      </c>
      <c r="T136" s="21">
        <f>entry!T117</f>
        <v>109.709656</v>
      </c>
      <c r="U136" s="21">
        <f>entry!U117</f>
        <v>1745.218104</v>
      </c>
      <c r="V136" s="21">
        <f>entry!V117</f>
        <v>0</v>
      </c>
      <c r="W136" s="21">
        <f>entry!W117</f>
        <v>376.85314799999998</v>
      </c>
      <c r="X136" s="21">
        <f>entry!X117</f>
        <v>24229.158491999999</v>
      </c>
      <c r="Y136" s="21">
        <f>entry!Y117</f>
        <v>0</v>
      </c>
      <c r="Z136" s="21">
        <f>entry!Z117</f>
        <v>18360.699140000001</v>
      </c>
      <c r="AA136" s="21">
        <f>entry!AA117</f>
        <v>3.8371199999999996</v>
      </c>
      <c r="AB136" s="21">
        <f>entry!AB117</f>
        <v>51289.99962799999</v>
      </c>
    </row>
    <row r="137" spans="1:28" customFormat="1" ht="12" customHeight="1" x14ac:dyDescent="0.2">
      <c r="A137">
        <f>entry!A119</f>
        <v>386</v>
      </c>
      <c r="B137">
        <f>entry!B119</f>
        <v>387</v>
      </c>
      <c r="C137" t="str">
        <f>entry!C119</f>
        <v>CVIC7</v>
      </c>
      <c r="D137" t="str">
        <f>entry!D119</f>
        <v>CVI</v>
      </c>
      <c r="E137" t="str">
        <f>entry!E119</f>
        <v>12th Ave UR 2015 Amend</v>
      </c>
      <c r="F137" t="str">
        <f>entry!F119</f>
        <v>Coralville</v>
      </c>
      <c r="G137" t="str">
        <f>entry!G119</f>
        <v>Iowa City</v>
      </c>
      <c r="H137" s="21">
        <f>entry!H119</f>
        <v>0</v>
      </c>
      <c r="I137">
        <f>entry!I119</f>
        <v>4.0433599999999998</v>
      </c>
      <c r="J137">
        <f>entry!J119</f>
        <v>6.862E-2</v>
      </c>
      <c r="K137">
        <f>entry!K119</f>
        <v>1.09158</v>
      </c>
      <c r="L137">
        <f>entry!L119</f>
        <v>0.27378999999999998</v>
      </c>
      <c r="M137">
        <f>entry!M119</f>
        <v>0</v>
      </c>
      <c r="N137">
        <f>entry!N119</f>
        <v>12.1921</v>
      </c>
      <c r="O137">
        <f>entry!O119</f>
        <v>0</v>
      </c>
      <c r="P137">
        <f>entry!P119</f>
        <v>11.48405</v>
      </c>
      <c r="Q137">
        <f>entry!Q119</f>
        <v>2.3999999999999998E-3</v>
      </c>
      <c r="R137">
        <f>entry!R119</f>
        <v>29.155899999999999</v>
      </c>
      <c r="S137" s="21">
        <f>entry!S119</f>
        <v>0</v>
      </c>
      <c r="T137" s="21">
        <f>entry!T119</f>
        <v>0</v>
      </c>
      <c r="U137" s="21">
        <f>entry!U119</f>
        <v>0</v>
      </c>
      <c r="V137" s="21">
        <f>entry!V119</f>
        <v>0</v>
      </c>
      <c r="W137" s="21">
        <f>entry!W119</f>
        <v>0</v>
      </c>
      <c r="X137" s="21">
        <f>entry!X119</f>
        <v>0</v>
      </c>
      <c r="Y137" s="21">
        <f>entry!Y119</f>
        <v>0</v>
      </c>
      <c r="Z137" s="21">
        <f>entry!Z119</f>
        <v>0</v>
      </c>
      <c r="AA137" s="21">
        <f>entry!AA119</f>
        <v>0</v>
      </c>
      <c r="AB137" s="21">
        <f>entry!AB119</f>
        <v>0</v>
      </c>
    </row>
    <row r="138" spans="1:28" customFormat="1" ht="12" customHeight="1" x14ac:dyDescent="0.2">
      <c r="A138">
        <f>entry!A122</f>
        <v>392</v>
      </c>
      <c r="B138">
        <f>entry!B122</f>
        <v>393</v>
      </c>
      <c r="C138" t="str">
        <f>entry!C122</f>
        <v>UHIA</v>
      </c>
      <c r="D138" t="str">
        <f>entry!D122</f>
        <v>UHI</v>
      </c>
      <c r="E138" t="str">
        <f>entry!E122</f>
        <v>Univ. Hts One Univ. Place UR TIF</v>
      </c>
      <c r="F138" t="str">
        <f>entry!F122</f>
        <v>Univ. Heights</v>
      </c>
      <c r="G138" t="str">
        <f>entry!G122</f>
        <v>Iowa City</v>
      </c>
      <c r="H138" s="21">
        <f>entry!H122</f>
        <v>23057131</v>
      </c>
      <c r="I138">
        <f>entry!I122</f>
        <v>4.0433599999999998</v>
      </c>
      <c r="J138">
        <f>entry!J122</f>
        <v>6.862E-2</v>
      </c>
      <c r="K138">
        <f>entry!K122</f>
        <v>1.09158</v>
      </c>
      <c r="L138">
        <f>entry!L122</f>
        <v>0.27378999999999998</v>
      </c>
      <c r="M138">
        <f>entry!M122</f>
        <v>0</v>
      </c>
      <c r="N138">
        <f>entry!N122</f>
        <v>10.582649999999999</v>
      </c>
      <c r="O138">
        <f>entry!O122</f>
        <v>0</v>
      </c>
      <c r="P138">
        <f>entry!P122</f>
        <v>11.48405</v>
      </c>
      <c r="Q138">
        <f>entry!Q122</f>
        <v>2.3999999999999998E-3</v>
      </c>
      <c r="R138">
        <f>entry!R122</f>
        <v>27.54645</v>
      </c>
      <c r="S138" s="21">
        <f>entry!S122</f>
        <v>93228.281200159996</v>
      </c>
      <c r="T138" s="21">
        <f>entry!T122</f>
        <v>1582.1803292200002</v>
      </c>
      <c r="U138" s="21">
        <f>entry!U122</f>
        <v>25168.703056980001</v>
      </c>
      <c r="V138" s="21">
        <f>entry!V122</f>
        <v>6312.8118964899995</v>
      </c>
      <c r="W138" s="21">
        <f>entry!W122</f>
        <v>0</v>
      </c>
      <c r="X138" s="21">
        <f>entry!X122</f>
        <v>244005.54737714998</v>
      </c>
      <c r="Y138" s="21">
        <f>entry!Y122</f>
        <v>0</v>
      </c>
      <c r="Z138" s="21">
        <f>entry!Z122</f>
        <v>264789.24526055</v>
      </c>
      <c r="AA138" s="21">
        <f>entry!AA122</f>
        <v>55.337114399999997</v>
      </c>
      <c r="AB138" s="21">
        <f>entry!AB122</f>
        <v>635142.10623495001</v>
      </c>
    </row>
    <row r="139" spans="1:28" customFormat="1" ht="12" customHeight="1" x14ac:dyDescent="0.2">
      <c r="A139">
        <f>entry!A124</f>
        <v>396</v>
      </c>
      <c r="B139">
        <f>entry!B124</f>
        <v>397</v>
      </c>
      <c r="C139" t="str">
        <f>entry!C124</f>
        <v>ICIJ1</v>
      </c>
      <c r="D139" t="str">
        <f>entry!D124</f>
        <v>ICI</v>
      </c>
      <c r="E139" t="str">
        <f>entry!E124</f>
        <v>Iowa City Riverside Dr. UR-Emrico TIF</v>
      </c>
      <c r="F139" t="str">
        <f>entry!F124</f>
        <v>Iowa City</v>
      </c>
      <c r="G139" t="str">
        <f>entry!G124</f>
        <v>Iowa City</v>
      </c>
      <c r="H139" s="21">
        <f>entry!H124</f>
        <v>8278929</v>
      </c>
      <c r="I139">
        <f>entry!I124</f>
        <v>4.0433599999999998</v>
      </c>
      <c r="J139">
        <f>entry!J124</f>
        <v>6.862E-2</v>
      </c>
      <c r="K139">
        <f>entry!K124</f>
        <v>1.09158</v>
      </c>
      <c r="L139">
        <f>entry!L124</f>
        <v>0</v>
      </c>
      <c r="M139">
        <f>entry!M124</f>
        <v>0.23571</v>
      </c>
      <c r="N139">
        <f>entry!N124</f>
        <v>13.154590000000001</v>
      </c>
      <c r="O139">
        <f>entry!O124</f>
        <v>0</v>
      </c>
      <c r="P139">
        <f>entry!P124</f>
        <v>11.48405</v>
      </c>
      <c r="Q139">
        <f>entry!Q124</f>
        <v>2.3999999999999998E-3</v>
      </c>
      <c r="R139">
        <f>entry!R124</f>
        <v>30.080310000000001</v>
      </c>
      <c r="S139" s="21">
        <f>entry!S124</f>
        <v>33474.69036144</v>
      </c>
      <c r="T139" s="21">
        <f>entry!T124</f>
        <v>568.10010797999996</v>
      </c>
      <c r="U139" s="21">
        <f>entry!U124</f>
        <v>9037.1133178199998</v>
      </c>
      <c r="V139" s="21">
        <f>entry!V124</f>
        <v>0</v>
      </c>
      <c r="W139" s="21">
        <f>entry!W124</f>
        <v>1951.4263545900001</v>
      </c>
      <c r="X139" s="21">
        <f>entry!X124</f>
        <v>108905.91663411001</v>
      </c>
      <c r="Y139" s="21">
        <f>entry!Y124</f>
        <v>0</v>
      </c>
      <c r="Z139" s="21">
        <f>entry!Z124</f>
        <v>95075.634582450002</v>
      </c>
      <c r="AA139" s="21">
        <f>entry!AA124</f>
        <v>19.8694296</v>
      </c>
      <c r="AB139" s="21">
        <f>entry!AB124</f>
        <v>249032.75078798999</v>
      </c>
    </row>
    <row r="140" spans="1:28" customFormat="1" ht="12" customHeight="1" x14ac:dyDescent="0.2">
      <c r="A140">
        <f>entry!A127</f>
        <v>402</v>
      </c>
      <c r="B140">
        <f>entry!B127</f>
        <v>403</v>
      </c>
      <c r="C140" t="str">
        <f>entry!C127</f>
        <v>CVID3</v>
      </c>
      <c r="D140" t="str">
        <f>entry!D127</f>
        <v>CVI</v>
      </c>
      <c r="E140" t="str">
        <f>entry!E127</f>
        <v>Mall-Hwy 6 UR 2016 Amend</v>
      </c>
      <c r="F140" t="str">
        <f>entry!F127</f>
        <v>Coralville</v>
      </c>
      <c r="G140" t="str">
        <f>entry!G127</f>
        <v>Iowa City</v>
      </c>
      <c r="H140" s="21">
        <f>entry!H127</f>
        <v>6418300</v>
      </c>
      <c r="I140">
        <f>entry!I127</f>
        <v>4.0433599999999998</v>
      </c>
      <c r="J140">
        <f>entry!J127</f>
        <v>6.862E-2</v>
      </c>
      <c r="K140">
        <f>entry!K127</f>
        <v>1.09158</v>
      </c>
      <c r="L140">
        <f>entry!L127</f>
        <v>0.27378999999999998</v>
      </c>
      <c r="M140">
        <f>entry!M127</f>
        <v>0</v>
      </c>
      <c r="N140">
        <f>entry!N127</f>
        <v>12.1921</v>
      </c>
      <c r="O140">
        <f>entry!O127</f>
        <v>0</v>
      </c>
      <c r="P140">
        <f>entry!P127</f>
        <v>11.48405</v>
      </c>
      <c r="Q140">
        <f>entry!Q127</f>
        <v>2.3999999999999998E-3</v>
      </c>
      <c r="R140">
        <f>entry!R127</f>
        <v>29.155899999999999</v>
      </c>
      <c r="S140" s="21">
        <f>entry!S127</f>
        <v>25951.497488000001</v>
      </c>
      <c r="T140" s="21">
        <f>entry!T127</f>
        <v>440.42374599999999</v>
      </c>
      <c r="U140" s="21">
        <f>entry!U127</f>
        <v>7006.0879139999997</v>
      </c>
      <c r="V140" s="21">
        <f>entry!V127</f>
        <v>1757.266357</v>
      </c>
      <c r="W140" s="21">
        <f>entry!W127</f>
        <v>0</v>
      </c>
      <c r="X140" s="21">
        <f>entry!X127</f>
        <v>78252.555430000008</v>
      </c>
      <c r="Y140" s="21">
        <f>entry!Y127</f>
        <v>0</v>
      </c>
      <c r="Z140" s="21">
        <f>entry!Z127</f>
        <v>73708.078114999997</v>
      </c>
      <c r="AA140" s="21">
        <f>entry!AA127</f>
        <v>15.403919999999999</v>
      </c>
      <c r="AB140" s="21">
        <f>entry!AB127</f>
        <v>187131.31297000003</v>
      </c>
    </row>
    <row r="141" spans="1:28" customFormat="1" ht="12" customHeight="1" x14ac:dyDescent="0.2">
      <c r="A141">
        <f>entry!A128</f>
        <v>404</v>
      </c>
      <c r="B141">
        <f>entry!B128</f>
        <v>405</v>
      </c>
      <c r="C141" t="str">
        <f>entry!C128</f>
        <v>CVIC8</v>
      </c>
      <c r="D141" t="str">
        <f>entry!D128</f>
        <v>CVI</v>
      </c>
      <c r="E141" t="str">
        <f>entry!E128</f>
        <v>12th Ave UR 2016 Amend</v>
      </c>
      <c r="F141" t="str">
        <f>entry!F128</f>
        <v>Coralville</v>
      </c>
      <c r="G141" t="str">
        <f>entry!G128</f>
        <v>Iowa City</v>
      </c>
      <c r="H141" s="21">
        <f>entry!H128</f>
        <v>7012837</v>
      </c>
      <c r="I141">
        <f>entry!I128</f>
        <v>4.0433599999999998</v>
      </c>
      <c r="J141">
        <f>entry!J128</f>
        <v>6.862E-2</v>
      </c>
      <c r="K141">
        <f>entry!K128</f>
        <v>1.09158</v>
      </c>
      <c r="L141">
        <f>entry!L128</f>
        <v>0.27378999999999998</v>
      </c>
      <c r="M141">
        <f>entry!M128</f>
        <v>0</v>
      </c>
      <c r="N141">
        <f>entry!N128</f>
        <v>12.1921</v>
      </c>
      <c r="O141">
        <f>entry!O128</f>
        <v>0</v>
      </c>
      <c r="P141">
        <f>entry!P128</f>
        <v>11.48405</v>
      </c>
      <c r="Q141">
        <f>entry!Q128</f>
        <v>2.3999999999999998E-3</v>
      </c>
      <c r="R141">
        <f>entry!R128</f>
        <v>29.155899999999999</v>
      </c>
      <c r="S141" s="21">
        <f>entry!S128</f>
        <v>28355.424612319999</v>
      </c>
      <c r="T141" s="21">
        <f>entry!T128</f>
        <v>481.22087494000004</v>
      </c>
      <c r="U141" s="21">
        <f>entry!U128</f>
        <v>7655.0726124600005</v>
      </c>
      <c r="V141" s="21">
        <f>entry!V128</f>
        <v>1920.0446422299999</v>
      </c>
      <c r="W141" s="21">
        <f>entry!W128</f>
        <v>0</v>
      </c>
      <c r="X141" s="21">
        <f>entry!X128</f>
        <v>85501.2099877</v>
      </c>
      <c r="Y141" s="21">
        <f>entry!Y128</f>
        <v>0</v>
      </c>
      <c r="Z141" s="21">
        <f>entry!Z128</f>
        <v>80535.770749850009</v>
      </c>
      <c r="AA141" s="21">
        <f>entry!AA128</f>
        <v>16.8308088</v>
      </c>
      <c r="AB141" s="21">
        <f>entry!AB128</f>
        <v>204465.57428830001</v>
      </c>
    </row>
    <row r="142" spans="1:28" customFormat="1" ht="12" customHeight="1" x14ac:dyDescent="0.2">
      <c r="A142">
        <f>entry!A133</f>
        <v>416</v>
      </c>
      <c r="B142">
        <f>entry!B133</f>
        <v>417</v>
      </c>
      <c r="C142" t="str">
        <f>entry!C133</f>
        <v>CVIE4</v>
      </c>
      <c r="D142" t="str">
        <f>entry!D133</f>
        <v>CVI</v>
      </c>
      <c r="E142" t="str">
        <f>entry!E133</f>
        <v xml:space="preserve">Oakdale UR 2017 Amend. </v>
      </c>
      <c r="F142" t="str">
        <f>entry!F133</f>
        <v>Coralville</v>
      </c>
      <c r="G142" t="str">
        <f>entry!G133</f>
        <v>Iowa City</v>
      </c>
      <c r="H142" s="21">
        <f>entry!H133</f>
        <v>9525200</v>
      </c>
      <c r="I142">
        <f>entry!I133</f>
        <v>4.0433599999999998</v>
      </c>
      <c r="J142">
        <f>entry!J133</f>
        <v>6.862E-2</v>
      </c>
      <c r="K142">
        <f>entry!K133</f>
        <v>1.09158</v>
      </c>
      <c r="L142">
        <f>entry!L133</f>
        <v>0.27378999999999998</v>
      </c>
      <c r="M142">
        <f>entry!M133</f>
        <v>0</v>
      </c>
      <c r="N142">
        <f>entry!N133</f>
        <v>12.1921</v>
      </c>
      <c r="O142">
        <f>entry!O133</f>
        <v>0</v>
      </c>
      <c r="P142">
        <f>entry!P133</f>
        <v>11.48405</v>
      </c>
      <c r="Q142">
        <f>entry!Q133</f>
        <v>2.3999999999999998E-3</v>
      </c>
      <c r="R142">
        <f>entry!R133</f>
        <v>29.155899999999999</v>
      </c>
      <c r="S142" s="21">
        <f>entry!S133</f>
        <v>38513.812672</v>
      </c>
      <c r="T142" s="21">
        <f>entry!T133</f>
        <v>653.61922400000003</v>
      </c>
      <c r="U142" s="21">
        <f>entry!U133</f>
        <v>10397.517816000001</v>
      </c>
      <c r="V142" s="21">
        <f>entry!V133</f>
        <v>2607.9045080000001</v>
      </c>
      <c r="W142" s="21">
        <f>entry!W133</f>
        <v>0</v>
      </c>
      <c r="X142" s="21">
        <f>entry!X133</f>
        <v>116132.19092000001</v>
      </c>
      <c r="Y142" s="21">
        <f>entry!Y133</f>
        <v>0</v>
      </c>
      <c r="Z142" s="21">
        <f>entry!Z133</f>
        <v>109387.87306000001</v>
      </c>
      <c r="AA142" s="21">
        <f>entry!AA133</f>
        <v>22.860479999999999</v>
      </c>
      <c r="AB142" s="21">
        <f>entry!AB133</f>
        <v>277715.77867999999</v>
      </c>
    </row>
    <row r="143" spans="1:28" customFormat="1" ht="12" customHeight="1" x14ac:dyDescent="0.2">
      <c r="A143">
        <f>entry!A134</f>
        <v>418</v>
      </c>
      <c r="B143">
        <f>entry!B134</f>
        <v>419</v>
      </c>
      <c r="C143" t="str">
        <f>entry!C134</f>
        <v>CVIC9</v>
      </c>
      <c r="D143" t="str">
        <f>entry!D134</f>
        <v>CVI</v>
      </c>
      <c r="E143" t="str">
        <f>entry!E134</f>
        <v>12th Ave UR 2017 Amend</v>
      </c>
      <c r="F143" t="str">
        <f>entry!F134</f>
        <v>Coralville</v>
      </c>
      <c r="G143" t="str">
        <f>entry!G134</f>
        <v>Iowa City</v>
      </c>
      <c r="H143" s="21">
        <f>entry!H134</f>
        <v>11640739</v>
      </c>
      <c r="I143">
        <f>entry!I134</f>
        <v>4.0433599999999998</v>
      </c>
      <c r="J143">
        <f>entry!J134</f>
        <v>6.862E-2</v>
      </c>
      <c r="K143">
        <f>entry!K134</f>
        <v>1.09158</v>
      </c>
      <c r="L143">
        <f>entry!L134</f>
        <v>0.27378999999999998</v>
      </c>
      <c r="M143">
        <f>entry!M134</f>
        <v>0</v>
      </c>
      <c r="N143">
        <f>entry!N134</f>
        <v>12.1921</v>
      </c>
      <c r="O143">
        <f>entry!O134</f>
        <v>0</v>
      </c>
      <c r="P143">
        <f>entry!P134</f>
        <v>11.48405</v>
      </c>
      <c r="Q143">
        <f>entry!Q134</f>
        <v>2.3999999999999998E-3</v>
      </c>
      <c r="R143">
        <f>entry!R134</f>
        <v>29.155899999999999</v>
      </c>
      <c r="S143" s="21">
        <f>entry!S134</f>
        <v>47067.698443039997</v>
      </c>
      <c r="T143" s="21">
        <f>entry!T134</f>
        <v>798.78751018000003</v>
      </c>
      <c r="U143" s="21">
        <f>entry!U134</f>
        <v>12706.79787762</v>
      </c>
      <c r="V143" s="21">
        <f>entry!V134</f>
        <v>3187.1179308099995</v>
      </c>
      <c r="W143" s="21">
        <f>entry!W134</f>
        <v>0</v>
      </c>
      <c r="X143" s="21">
        <f>entry!X134</f>
        <v>141925.0539619</v>
      </c>
      <c r="Y143" s="21">
        <f>entry!Y134</f>
        <v>0</v>
      </c>
      <c r="Z143" s="21">
        <f>entry!Z134</f>
        <v>133682.82871294999</v>
      </c>
      <c r="AA143" s="21">
        <f>entry!AA134</f>
        <v>27.937773599999996</v>
      </c>
      <c r="AB143" s="21">
        <f>entry!AB134</f>
        <v>339396.22221009998</v>
      </c>
    </row>
    <row r="144" spans="1:28" customFormat="1" ht="12" customHeight="1" x14ac:dyDescent="0.2">
      <c r="A144">
        <f>entry!A136</f>
        <v>422</v>
      </c>
      <c r="B144">
        <f>entry!B136</f>
        <v>423</v>
      </c>
      <c r="C144" t="str">
        <f>entry!C136</f>
        <v>CVID4</v>
      </c>
      <c r="D144" t="str">
        <f>entry!D136</f>
        <v>CVI</v>
      </c>
      <c r="E144" t="str">
        <f>entry!E136</f>
        <v>Mall-Hwy 6 UR 2017 Amend -IC SCh</v>
      </c>
      <c r="F144" t="str">
        <f>entry!F136</f>
        <v>Coralville</v>
      </c>
      <c r="G144" t="str">
        <f>entry!G136</f>
        <v>Iowa City</v>
      </c>
      <c r="H144" s="21">
        <f>entry!H136</f>
        <v>631800</v>
      </c>
      <c r="I144">
        <f>entry!I136</f>
        <v>4.0433599999999998</v>
      </c>
      <c r="J144">
        <f>entry!J136</f>
        <v>6.862E-2</v>
      </c>
      <c r="K144">
        <f>entry!K136</f>
        <v>1.09158</v>
      </c>
      <c r="L144">
        <f>entry!L136</f>
        <v>0.27378999999999998</v>
      </c>
      <c r="M144">
        <f>entry!M136</f>
        <v>0</v>
      </c>
      <c r="N144">
        <f>entry!N136</f>
        <v>12.1921</v>
      </c>
      <c r="O144">
        <f>entry!O136</f>
        <v>0</v>
      </c>
      <c r="P144">
        <f>entry!P136</f>
        <v>11.48405</v>
      </c>
      <c r="Q144">
        <f>entry!Q136</f>
        <v>2.3999999999999998E-3</v>
      </c>
      <c r="R144">
        <f>entry!R136</f>
        <v>29.155899999999999</v>
      </c>
      <c r="S144" s="21">
        <f>entry!S136</f>
        <v>2554.5948479999997</v>
      </c>
      <c r="T144" s="21">
        <f>entry!T136</f>
        <v>43.354115999999998</v>
      </c>
      <c r="U144" s="21">
        <f>entry!U136</f>
        <v>689.66024399999992</v>
      </c>
      <c r="V144" s="21">
        <f>entry!V136</f>
        <v>172.98052199999998</v>
      </c>
      <c r="W144" s="21">
        <f>entry!W136</f>
        <v>0</v>
      </c>
      <c r="X144" s="21">
        <f>entry!X136</f>
        <v>7702.9687799999992</v>
      </c>
      <c r="Y144" s="21">
        <f>entry!Y136</f>
        <v>0</v>
      </c>
      <c r="Z144" s="21">
        <f>entry!Z136</f>
        <v>7255.6227899999994</v>
      </c>
      <c r="AA144" s="21">
        <f>entry!AA136</f>
        <v>1.5163199999999997</v>
      </c>
      <c r="AB144" s="21">
        <f>entry!AB136</f>
        <v>18420.697619999995</v>
      </c>
    </row>
    <row r="145" spans="1:30" ht="12" customHeight="1" x14ac:dyDescent="0.2">
      <c r="A145" s="61" t="str">
        <f>entry!A137</f>
        <v>425</v>
      </c>
      <c r="B145">
        <f>entry!B137</f>
        <v>426</v>
      </c>
      <c r="C145" t="str">
        <f>entry!C137</f>
        <v>ICIE8</v>
      </c>
      <c r="D145" t="str">
        <f>entry!D137</f>
        <v>ICI07</v>
      </c>
      <c r="E145" t="str">
        <f>entry!E137</f>
        <v>IOWA CITY-CITY UNIV PROJ TIF 2017 AMD-SSMID</v>
      </c>
      <c r="F145" t="str">
        <f>entry!F137</f>
        <v>Iowa City</v>
      </c>
      <c r="G145" t="str">
        <f>entry!G137</f>
        <v>Iowa City</v>
      </c>
      <c r="H145" s="21">
        <f>entry!H137</f>
        <v>0</v>
      </c>
      <c r="I145">
        <f>entry!I137</f>
        <v>4.0433599999999998</v>
      </c>
      <c r="J145">
        <f>entry!J137</f>
        <v>6.862E-2</v>
      </c>
      <c r="K145">
        <f>entry!K137</f>
        <v>1.09158</v>
      </c>
      <c r="L145">
        <f>entry!L137</f>
        <v>0</v>
      </c>
      <c r="M145">
        <f>entry!M137</f>
        <v>0.23571</v>
      </c>
      <c r="N145">
        <f>entry!N137</f>
        <v>15.154590000000001</v>
      </c>
      <c r="O145">
        <f>entry!O137</f>
        <v>0</v>
      </c>
      <c r="P145">
        <f>entry!P137</f>
        <v>11.48405</v>
      </c>
      <c r="Q145">
        <f>entry!Q137</f>
        <v>2.3999999999999998E-3</v>
      </c>
      <c r="R145">
        <f>entry!R137</f>
        <v>32.080310000000004</v>
      </c>
      <c r="S145" s="21">
        <f>entry!S137</f>
        <v>0</v>
      </c>
      <c r="T145" s="21">
        <f>entry!T137</f>
        <v>0</v>
      </c>
      <c r="U145" s="21">
        <f>entry!U137</f>
        <v>0</v>
      </c>
      <c r="V145" s="21">
        <f>entry!V137</f>
        <v>0</v>
      </c>
      <c r="W145" s="21">
        <f>entry!W137</f>
        <v>0</v>
      </c>
      <c r="X145" s="21">
        <f>entry!X137</f>
        <v>0</v>
      </c>
      <c r="Y145" s="21">
        <f>entry!Y137</f>
        <v>0</v>
      </c>
      <c r="Z145" s="21">
        <f>entry!Z137</f>
        <v>0</v>
      </c>
      <c r="AA145" s="21">
        <f>entry!AA137</f>
        <v>0</v>
      </c>
      <c r="AB145" s="21">
        <f>entry!AB137</f>
        <v>0</v>
      </c>
      <c r="AD145"/>
    </row>
    <row r="146" spans="1:30" ht="12" customHeight="1" x14ac:dyDescent="0.2">
      <c r="A146" s="61" t="str">
        <f>entry!A138</f>
        <v>427</v>
      </c>
      <c r="B146">
        <f>entry!B138</f>
        <v>428</v>
      </c>
      <c r="C146" t="str">
        <f>entry!C138</f>
        <v>ICIK1</v>
      </c>
      <c r="D146" t="str">
        <f>entry!D138</f>
        <v>ICI</v>
      </c>
      <c r="E146" t="str">
        <f>entry!E138</f>
        <v>CITY-UNIVERSITY PROJ 1 URA AMD 10-A&amp;M  DEVELOPMENT</v>
      </c>
      <c r="F146" t="str">
        <f>entry!F138</f>
        <v>Iowa City</v>
      </c>
      <c r="G146" t="str">
        <f>entry!G138</f>
        <v>Iowa City</v>
      </c>
      <c r="H146" s="21">
        <f>entry!H138</f>
        <v>3610823</v>
      </c>
      <c r="I146">
        <f>entry!I138</f>
        <v>4.0433599999999998</v>
      </c>
      <c r="J146">
        <f>entry!J138</f>
        <v>6.862E-2</v>
      </c>
      <c r="K146">
        <f>entry!K138</f>
        <v>1.09158</v>
      </c>
      <c r="L146">
        <f>entry!L138</f>
        <v>0</v>
      </c>
      <c r="M146">
        <f>entry!M138</f>
        <v>0.23571</v>
      </c>
      <c r="N146">
        <f>entry!N138</f>
        <v>13.154590000000001</v>
      </c>
      <c r="O146">
        <f>entry!O138</f>
        <v>0</v>
      </c>
      <c r="P146">
        <f>entry!P138</f>
        <v>11.48405</v>
      </c>
      <c r="Q146">
        <f>entry!Q138</f>
        <v>2.3999999999999998E-3</v>
      </c>
      <c r="R146">
        <f>entry!R138</f>
        <v>30.080310000000001</v>
      </c>
      <c r="S146" s="21">
        <f>entry!S138</f>
        <v>14599.857285279999</v>
      </c>
      <c r="T146" s="21">
        <f>entry!T138</f>
        <v>247.77467425999998</v>
      </c>
      <c r="U146" s="21">
        <f>entry!U138</f>
        <v>3941.5021703399998</v>
      </c>
      <c r="V146" s="21">
        <f>entry!V138</f>
        <v>0</v>
      </c>
      <c r="W146" s="21">
        <f>entry!W138</f>
        <v>851.10708933000001</v>
      </c>
      <c r="X146" s="21">
        <f>entry!X138</f>
        <v>47498.896127569998</v>
      </c>
      <c r="Y146" s="21">
        <f>entry!Y138</f>
        <v>0</v>
      </c>
      <c r="Z146" s="21">
        <f>entry!Z138</f>
        <v>41466.871873149998</v>
      </c>
      <c r="AA146" s="21">
        <f>entry!AA138</f>
        <v>8.6659751999999983</v>
      </c>
      <c r="AB146" s="21">
        <f>entry!AB138</f>
        <v>108614.67519512998</v>
      </c>
      <c r="AD146"/>
    </row>
    <row r="147" spans="1:30" ht="12" customHeight="1" x14ac:dyDescent="0.2">
      <c r="A147" s="61" t="str">
        <f>entry!A139</f>
        <v>429</v>
      </c>
      <c r="B147">
        <f>entry!B139</f>
        <v>430</v>
      </c>
      <c r="C147" t="str">
        <f>entry!C139</f>
        <v>ICIK2</v>
      </c>
      <c r="D147" t="str">
        <f>entry!D139</f>
        <v>ICI07</v>
      </c>
      <c r="E147" t="str">
        <f>entry!E139</f>
        <v>IOWA CITY- DOWNTOWN SSMID- CITY UNIV TIF- IOWA CITY HOTEL ASSOCIATES</v>
      </c>
      <c r="F147" t="str">
        <f>entry!F139</f>
        <v>Iowa City</v>
      </c>
      <c r="G147" t="str">
        <f>entry!G139</f>
        <v>Iowa City</v>
      </c>
      <c r="H147" s="21">
        <f>entry!H139</f>
        <v>13693449</v>
      </c>
      <c r="I147">
        <f>entry!I139</f>
        <v>4.0433599999999998</v>
      </c>
      <c r="J147">
        <f>entry!J139</f>
        <v>6.862E-2</v>
      </c>
      <c r="K147">
        <f>entry!K139</f>
        <v>1.09158</v>
      </c>
      <c r="L147">
        <f>entry!L139</f>
        <v>0</v>
      </c>
      <c r="M147">
        <f>entry!M139</f>
        <v>0.23571</v>
      </c>
      <c r="N147">
        <f>entry!N139</f>
        <v>15.154590000000001</v>
      </c>
      <c r="O147">
        <f>entry!O139</f>
        <v>0</v>
      </c>
      <c r="P147">
        <f>entry!P139</f>
        <v>11.48405</v>
      </c>
      <c r="Q147">
        <f>entry!Q139</f>
        <v>2.3999999999999998E-3</v>
      </c>
      <c r="R147">
        <f>entry!R139</f>
        <v>32.080310000000004</v>
      </c>
      <c r="S147" s="21">
        <f>entry!S139</f>
        <v>55367.543948639999</v>
      </c>
      <c r="T147" s="21">
        <f>entry!T139</f>
        <v>939.64447038000003</v>
      </c>
      <c r="U147" s="21">
        <f>entry!U139</f>
        <v>14947.49505942</v>
      </c>
      <c r="V147" s="21">
        <f>entry!V139</f>
        <v>0</v>
      </c>
      <c r="W147" s="21">
        <f>entry!W139</f>
        <v>3227.6828637900003</v>
      </c>
      <c r="X147" s="21">
        <f>entry!X139</f>
        <v>207518.60528091001</v>
      </c>
      <c r="Y147" s="21">
        <f>entry!Y139</f>
        <v>0</v>
      </c>
      <c r="Z147" s="21">
        <f>entry!Z139</f>
        <v>157256.25298845</v>
      </c>
      <c r="AA147" s="21">
        <f>entry!AA139</f>
        <v>32.864277600000001</v>
      </c>
      <c r="AB147" s="21">
        <f>entry!AB139</f>
        <v>439290.08888919005</v>
      </c>
      <c r="AD147"/>
    </row>
    <row r="148" spans="1:30" ht="12" customHeight="1" x14ac:dyDescent="0.2">
      <c r="A148" s="61" t="str">
        <f>entry!A140</f>
        <v>431</v>
      </c>
      <c r="B148">
        <f>entry!B140</f>
        <v>432</v>
      </c>
      <c r="C148" t="str">
        <f>entry!C140</f>
        <v>ICIK3</v>
      </c>
      <c r="D148" t="str">
        <f>entry!D140</f>
        <v>ICI07</v>
      </c>
      <c r="E148" t="str">
        <f>entry!E140</f>
        <v>IOWA CITY-CITY UNIV PROJ TIF 2017 AMD-SSMID-AUGUSTA PLACE</v>
      </c>
      <c r="F148" t="str">
        <f>entry!F140</f>
        <v>Iowa City</v>
      </c>
      <c r="G148" t="str">
        <f>entry!G140</f>
        <v>Iowa City</v>
      </c>
      <c r="H148" s="21">
        <f>entry!H140</f>
        <v>237900</v>
      </c>
      <c r="I148">
        <f>entry!I140</f>
        <v>4.0433599999999998</v>
      </c>
      <c r="J148">
        <f>entry!J140</f>
        <v>6.862E-2</v>
      </c>
      <c r="K148">
        <f>entry!K140</f>
        <v>1.09158</v>
      </c>
      <c r="L148">
        <f>entry!L140</f>
        <v>0</v>
      </c>
      <c r="M148">
        <f>entry!M140</f>
        <v>0.23571</v>
      </c>
      <c r="N148">
        <f>entry!N140</f>
        <v>15.154590000000001</v>
      </c>
      <c r="O148">
        <f>entry!O140</f>
        <v>0</v>
      </c>
      <c r="P148">
        <f>entry!P140</f>
        <v>11.48405</v>
      </c>
      <c r="Q148">
        <f>entry!Q140</f>
        <v>2.3999999999999998E-3</v>
      </c>
      <c r="R148">
        <f>entry!R140</f>
        <v>32.080310000000004</v>
      </c>
      <c r="S148" s="21">
        <f>entry!S140</f>
        <v>961.915344</v>
      </c>
      <c r="T148" s="21">
        <f>entry!T140</f>
        <v>16.324698000000001</v>
      </c>
      <c r="U148" s="21">
        <f>entry!U140</f>
        <v>259.68688200000003</v>
      </c>
      <c r="V148" s="21">
        <f>entry!V140</f>
        <v>0</v>
      </c>
      <c r="W148" s="21">
        <f>entry!W140</f>
        <v>56.075409000000001</v>
      </c>
      <c r="X148" s="21">
        <f>entry!X140</f>
        <v>3605.276961</v>
      </c>
      <c r="Y148" s="21">
        <f>entry!Y140</f>
        <v>0</v>
      </c>
      <c r="Z148" s="21">
        <f>entry!Z140</f>
        <v>2732.0554950000001</v>
      </c>
      <c r="AA148" s="21">
        <f>entry!AA140</f>
        <v>0.57095999999999991</v>
      </c>
      <c r="AB148" s="21">
        <f>entry!AB140</f>
        <v>7631.9057490000005</v>
      </c>
      <c r="AD148"/>
    </row>
    <row r="149" spans="1:30" ht="12" customHeight="1" x14ac:dyDescent="0.2">
      <c r="A149" s="61" t="str">
        <f>entry!A141</f>
        <v>433</v>
      </c>
      <c r="B149">
        <f>entry!B141</f>
        <v>434</v>
      </c>
      <c r="C149" t="str">
        <f>entry!C141</f>
        <v>ICIK4</v>
      </c>
      <c r="D149" t="str">
        <f>entry!D141</f>
        <v>ICI07</v>
      </c>
      <c r="E149" t="str">
        <f>entry!E141</f>
        <v>IOWA CITY- DOWNTOWN SSMID- CITY UNIV TIF-HIERONYMOUS SQUARE</v>
      </c>
      <c r="F149" t="str">
        <f>entry!F141</f>
        <v>Iowa City</v>
      </c>
      <c r="G149" t="str">
        <f>entry!G141</f>
        <v>Iowa City</v>
      </c>
      <c r="H149" s="21">
        <f>entry!H141</f>
        <v>9753943</v>
      </c>
      <c r="I149">
        <f>entry!I141</f>
        <v>4.0433599999999998</v>
      </c>
      <c r="J149">
        <f>entry!J141</f>
        <v>6.862E-2</v>
      </c>
      <c r="K149">
        <f>entry!K141</f>
        <v>1.09158</v>
      </c>
      <c r="L149">
        <f>entry!L141</f>
        <v>0</v>
      </c>
      <c r="M149">
        <f>entry!M141</f>
        <v>0.23571</v>
      </c>
      <c r="N149">
        <f>entry!N141</f>
        <v>15.154590000000001</v>
      </c>
      <c r="O149">
        <f>entry!O141</f>
        <v>0</v>
      </c>
      <c r="P149">
        <f>entry!P141</f>
        <v>11.48405</v>
      </c>
      <c r="Q149">
        <f>entry!Q141</f>
        <v>2.3999999999999998E-3</v>
      </c>
      <c r="R149">
        <f>entry!R141</f>
        <v>32.080310000000004</v>
      </c>
      <c r="S149" s="21">
        <f>entry!S141</f>
        <v>39438.702968479993</v>
      </c>
      <c r="T149" s="21">
        <f>entry!T141</f>
        <v>669.31556865999994</v>
      </c>
      <c r="U149" s="21">
        <f>entry!U141</f>
        <v>10647.209099939999</v>
      </c>
      <c r="V149" s="21">
        <f>entry!V141</f>
        <v>0</v>
      </c>
      <c r="W149" s="21">
        <f>entry!W141</f>
        <v>2299.10190453</v>
      </c>
      <c r="X149" s="21">
        <f>entry!X141</f>
        <v>147817.00704837</v>
      </c>
      <c r="Y149" s="21">
        <f>entry!Y141</f>
        <v>0</v>
      </c>
      <c r="Z149" s="21">
        <f>entry!Z141</f>
        <v>112014.76910914999</v>
      </c>
      <c r="AA149" s="21">
        <f>entry!AA141</f>
        <v>23.409463199999998</v>
      </c>
      <c r="AB149" s="21">
        <f>entry!AB141</f>
        <v>312909.51516233</v>
      </c>
      <c r="AD149"/>
    </row>
    <row r="150" spans="1:30" ht="12" customHeight="1" x14ac:dyDescent="0.2">
      <c r="A150" s="61" t="str">
        <f>entry!A142</f>
        <v>435</v>
      </c>
      <c r="B150">
        <f>entry!B142</f>
        <v>436</v>
      </c>
      <c r="C150" t="str">
        <f>entry!C142</f>
        <v>CVID5</v>
      </c>
      <c r="D150" t="str">
        <f>entry!D142</f>
        <v>CVI</v>
      </c>
      <c r="E150" t="str">
        <f>entry!E142</f>
        <v>MALL/HWY 6 URA 2018 AMD CV-IC</v>
      </c>
      <c r="F150" t="str">
        <f>entry!F142</f>
        <v>Coralville</v>
      </c>
      <c r="G150" t="str">
        <f>entry!G142</f>
        <v>Iowa City</v>
      </c>
      <c r="H150" s="21">
        <f>entry!H142</f>
        <v>7540157</v>
      </c>
      <c r="I150">
        <f>entry!I142</f>
        <v>4.0433599999999998</v>
      </c>
      <c r="J150">
        <f>entry!J142</f>
        <v>6.862E-2</v>
      </c>
      <c r="K150">
        <f>entry!K142</f>
        <v>1.09158</v>
      </c>
      <c r="L150">
        <f>entry!L142</f>
        <v>0.27378999999999998</v>
      </c>
      <c r="M150">
        <f>entry!M142</f>
        <v>0</v>
      </c>
      <c r="N150">
        <f>entry!N142</f>
        <v>12.1921</v>
      </c>
      <c r="O150">
        <f>entry!O142</f>
        <v>0</v>
      </c>
      <c r="P150">
        <f>entry!P142</f>
        <v>11.48405</v>
      </c>
      <c r="Q150">
        <f>entry!Q142</f>
        <v>2.3999999999999998E-3</v>
      </c>
      <c r="R150">
        <f>entry!R142</f>
        <v>29.155899999999999</v>
      </c>
      <c r="S150" s="21">
        <f>entry!S142</f>
        <v>30487.569207519999</v>
      </c>
      <c r="T150" s="21">
        <f>entry!T142</f>
        <v>517.40557334000005</v>
      </c>
      <c r="U150" s="21">
        <f>entry!U142</f>
        <v>8230.6845780599997</v>
      </c>
      <c r="V150" s="21">
        <f>entry!V142</f>
        <v>2064.4195850299998</v>
      </c>
      <c r="W150" s="21">
        <f>entry!W142</f>
        <v>0</v>
      </c>
      <c r="X150" s="21">
        <f>entry!X142</f>
        <v>91930.348159700006</v>
      </c>
      <c r="Y150" s="21">
        <f>entry!Y142</f>
        <v>0</v>
      </c>
      <c r="Z150" s="21">
        <f>entry!Z142</f>
        <v>86591.539995850006</v>
      </c>
      <c r="AA150" s="21">
        <f>entry!AA142</f>
        <v>18.096376799999998</v>
      </c>
      <c r="AB150" s="21">
        <f>entry!AB142</f>
        <v>219840.06347630001</v>
      </c>
      <c r="AD150"/>
    </row>
    <row r="151" spans="1:30" x14ac:dyDescent="0.2">
      <c r="A151">
        <f>entry!A143</f>
        <v>437</v>
      </c>
      <c r="B151">
        <f>entry!B143</f>
        <v>438</v>
      </c>
      <c r="C151" t="str">
        <f>entry!C143</f>
        <v>ICIK5</v>
      </c>
      <c r="D151" t="str">
        <f>entry!D143</f>
        <v>ICI</v>
      </c>
      <c r="E151" t="str">
        <f>entry!E143</f>
        <v>IOWA CITY-UNIV TIF 2017 AMEND RES-AUGUSTA PL</v>
      </c>
      <c r="F151" t="str">
        <f>entry!F143</f>
        <v>Iowa City</v>
      </c>
      <c r="G151" t="str">
        <f>entry!G143</f>
        <v>Iowa City</v>
      </c>
      <c r="H151" s="21">
        <f>entry!H143</f>
        <v>13574482</v>
      </c>
      <c r="I151" s="21">
        <f>entry!I143</f>
        <v>4.0433599999999998</v>
      </c>
      <c r="J151" s="21">
        <f>entry!J143</f>
        <v>6.862E-2</v>
      </c>
      <c r="K151" s="21">
        <f>entry!K143</f>
        <v>1.09158</v>
      </c>
      <c r="L151" s="21">
        <f>entry!L143</f>
        <v>0</v>
      </c>
      <c r="M151" s="21">
        <f>entry!M143</f>
        <v>0.23571</v>
      </c>
      <c r="N151" s="21">
        <f>entry!N143</f>
        <v>13.154590000000001</v>
      </c>
      <c r="O151" s="21">
        <f>entry!O143</f>
        <v>0</v>
      </c>
      <c r="P151" s="21">
        <f>entry!P143</f>
        <v>11.48405</v>
      </c>
      <c r="Q151" s="21">
        <f>entry!Q143</f>
        <v>2.3999999999999998E-3</v>
      </c>
      <c r="R151">
        <f>entry!R143</f>
        <v>30.080310000000001</v>
      </c>
      <c r="S151" s="21">
        <f>entry!S143</f>
        <v>54886.517539519999</v>
      </c>
      <c r="T151" s="21">
        <f>entry!T143</f>
        <v>931.48095483999998</v>
      </c>
      <c r="U151" s="21">
        <f>entry!U143</f>
        <v>14817.63306156</v>
      </c>
      <c r="V151" s="21">
        <f>entry!V143</f>
        <v>0</v>
      </c>
      <c r="W151" s="21">
        <f>entry!W143</f>
        <v>3199.6411522200001</v>
      </c>
      <c r="X151" s="21">
        <f>entry!X143</f>
        <v>178566.74517238</v>
      </c>
      <c r="Y151" s="21">
        <f>entry!Y143</f>
        <v>0</v>
      </c>
      <c r="Z151" s="21">
        <f>entry!Z143</f>
        <v>155890.0300121</v>
      </c>
      <c r="AA151" s="21">
        <f>entry!AA143</f>
        <v>32.578756799999994</v>
      </c>
      <c r="AB151" s="21">
        <f>entry!AB143</f>
        <v>408324.62664942001</v>
      </c>
    </row>
    <row r="152" spans="1:30" x14ac:dyDescent="0.2">
      <c r="A152">
        <f>entry!A147</f>
        <v>446</v>
      </c>
      <c r="B152">
        <f>entry!B147</f>
        <v>447</v>
      </c>
      <c r="C152" t="str">
        <f>entry!C147</f>
        <v>ICIH1</v>
      </c>
      <c r="D152" t="str">
        <f>entry!D147</f>
        <v>ICI01</v>
      </c>
      <c r="E152" t="str">
        <f>entry!E147</f>
        <v>IOWA CITY-MOSS GREEN URB VILL TIF INCR</v>
      </c>
      <c r="F152" t="str">
        <f>entry!F147</f>
        <v>Iowa City</v>
      </c>
      <c r="G152" t="str">
        <f>entry!G147</f>
        <v>Iowa City</v>
      </c>
      <c r="H152" s="21">
        <f>entry!H147</f>
        <v>0</v>
      </c>
      <c r="I152" s="21">
        <f>entry!I147</f>
        <v>4.0433599999999998</v>
      </c>
      <c r="J152" s="21">
        <f>entry!J147</f>
        <v>6.862E-2</v>
      </c>
      <c r="K152" s="21">
        <f>entry!K147</f>
        <v>1.09158</v>
      </c>
      <c r="L152" s="21">
        <f>entry!L147</f>
        <v>0</v>
      </c>
      <c r="M152" s="21">
        <f>entry!M147</f>
        <v>0.23571</v>
      </c>
      <c r="N152" s="21">
        <f>entry!N147</f>
        <v>3.0037500000000001</v>
      </c>
      <c r="O152" s="21">
        <f>entry!O147</f>
        <v>0</v>
      </c>
      <c r="P152" s="21">
        <f>entry!P147</f>
        <v>11.48405</v>
      </c>
      <c r="Q152" s="21">
        <f>entry!Q147</f>
        <v>2.3999999999999998E-3</v>
      </c>
      <c r="R152">
        <f>entry!R147</f>
        <v>19.929470000000002</v>
      </c>
      <c r="S152" s="21">
        <f>entry!S147</f>
        <v>0</v>
      </c>
      <c r="T152" s="21">
        <f>entry!T147</f>
        <v>0</v>
      </c>
      <c r="U152" s="21">
        <f>entry!U147</f>
        <v>0</v>
      </c>
      <c r="V152" s="21">
        <f>entry!V147</f>
        <v>0</v>
      </c>
      <c r="W152" s="21">
        <f>entry!W147</f>
        <v>0</v>
      </c>
      <c r="X152" s="21">
        <f>entry!X147</f>
        <v>0</v>
      </c>
      <c r="Y152" s="21">
        <f>entry!Y147</f>
        <v>0</v>
      </c>
      <c r="Z152" s="21">
        <f>entry!Z147</f>
        <v>0</v>
      </c>
      <c r="AA152" s="21">
        <f>entry!AA147</f>
        <v>0</v>
      </c>
      <c r="AB152" s="21">
        <f>entry!AB147</f>
        <v>0</v>
      </c>
      <c r="AD152"/>
    </row>
    <row r="153" spans="1:30" x14ac:dyDescent="0.2">
      <c r="A153" t="str">
        <f>entry!A148</f>
        <v>0448</v>
      </c>
      <c r="B153">
        <f>entry!B148</f>
        <v>449</v>
      </c>
      <c r="C153" t="str">
        <f>entry!C148</f>
        <v>ICIK6</v>
      </c>
      <c r="D153" t="str">
        <f>entry!D148</f>
        <v>ICI</v>
      </c>
      <c r="E153" t="str">
        <f>entry!E148</f>
        <v>IOWA CITY/IC SCH/CITY UNIV UR TIF HIERONYMOUS SQUARE- RESIDENTIAL</v>
      </c>
      <c r="F153" t="str">
        <f>entry!F148</f>
        <v>Iowa City</v>
      </c>
      <c r="G153" t="str">
        <f>entry!G148</f>
        <v>Iowa City</v>
      </c>
      <c r="H153" s="21">
        <f>entry!H148</f>
        <v>7803916</v>
      </c>
      <c r="I153" s="21">
        <f>entry!I148</f>
        <v>4.0433599999999998</v>
      </c>
      <c r="J153" s="21">
        <f>entry!J148</f>
        <v>6.862E-2</v>
      </c>
      <c r="K153" s="21">
        <f>entry!K148</f>
        <v>1.09158</v>
      </c>
      <c r="L153" s="21">
        <f>entry!L148</f>
        <v>0</v>
      </c>
      <c r="M153" s="21">
        <f>entry!M148</f>
        <v>0.23571</v>
      </c>
      <c r="N153" s="21">
        <f>entry!N148</f>
        <v>13.154590000000001</v>
      </c>
      <c r="O153" s="21">
        <f>entry!O148</f>
        <v>0</v>
      </c>
      <c r="P153" s="21">
        <f>entry!P148</f>
        <v>11.48405</v>
      </c>
      <c r="Q153" s="21">
        <f>entry!Q148</f>
        <v>2.3999999999999998E-3</v>
      </c>
      <c r="R153">
        <f>entry!R148</f>
        <v>30.080310000000001</v>
      </c>
      <c r="S153" s="21">
        <f>entry!S148</f>
        <v>31554.041797760001</v>
      </c>
      <c r="T153" s="21">
        <f>entry!T148</f>
        <v>535.50471591999997</v>
      </c>
      <c r="U153" s="21">
        <f>entry!U148</f>
        <v>8518.5986272800001</v>
      </c>
      <c r="V153" s="21">
        <f>entry!V148</f>
        <v>0</v>
      </c>
      <c r="W153" s="21">
        <f>entry!W148</f>
        <v>1839.46104036</v>
      </c>
      <c r="X153" s="21">
        <f>entry!X148</f>
        <v>102657.31537444</v>
      </c>
      <c r="Y153" s="21">
        <f>entry!Y148</f>
        <v>0</v>
      </c>
      <c r="Z153" s="21">
        <f>entry!Z148</f>
        <v>89620.561539799994</v>
      </c>
      <c r="AA153" s="21">
        <f>entry!AA148</f>
        <v>18.729398399999997</v>
      </c>
      <c r="AB153" s="21">
        <f>entry!AB148</f>
        <v>234744.21249395999</v>
      </c>
      <c r="AD153"/>
    </row>
    <row r="154" spans="1:30" x14ac:dyDescent="0.2">
      <c r="A154" t="str">
        <f>entry!A149</f>
        <v>0450</v>
      </c>
      <c r="B154">
        <f>entry!B149</f>
        <v>451</v>
      </c>
      <c r="C154" t="str">
        <f>entry!C149</f>
        <v>ICIL</v>
      </c>
      <c r="D154" t="str">
        <f>entry!D149</f>
        <v>ICI</v>
      </c>
      <c r="E154" t="str">
        <f>entry!E149</f>
        <v xml:space="preserve">IOWA CITY/IC SCH/FOSTER ROAD UR TIF </v>
      </c>
      <c r="F154" t="str">
        <f>entry!F149</f>
        <v>Iowa City</v>
      </c>
      <c r="G154" t="str">
        <f>entry!G149</f>
        <v>Iowa City</v>
      </c>
      <c r="H154" s="21">
        <f>entry!H149</f>
        <v>9202797</v>
      </c>
      <c r="I154" s="21">
        <f>entry!I149</f>
        <v>4.0433599999999998</v>
      </c>
      <c r="J154" s="21">
        <f>entry!J149</f>
        <v>6.862E-2</v>
      </c>
      <c r="K154" s="21">
        <f>entry!K149</f>
        <v>1.09158</v>
      </c>
      <c r="L154" s="21">
        <f>entry!L149</f>
        <v>0</v>
      </c>
      <c r="M154" s="21">
        <f>entry!M149</f>
        <v>0.23571</v>
      </c>
      <c r="N154" s="21">
        <f>entry!N149</f>
        <v>13.154590000000001</v>
      </c>
      <c r="O154" s="21">
        <f>entry!O149</f>
        <v>0</v>
      </c>
      <c r="P154" s="21">
        <f>entry!P149</f>
        <v>11.48405</v>
      </c>
      <c r="Q154" s="21">
        <f>entry!Q149</f>
        <v>2.3999999999999998E-3</v>
      </c>
      <c r="R154">
        <f>entry!R149</f>
        <v>30.080310000000001</v>
      </c>
      <c r="S154" s="21">
        <f>entry!S149</f>
        <v>37210.221277919998</v>
      </c>
      <c r="T154" s="21">
        <f>entry!T149</f>
        <v>631.49593014000004</v>
      </c>
      <c r="U154" s="21">
        <f>entry!U149</f>
        <v>10045.58914926</v>
      </c>
      <c r="V154" s="21">
        <f>entry!V149</f>
        <v>0</v>
      </c>
      <c r="W154" s="21">
        <f>entry!W149</f>
        <v>2169.1912808700004</v>
      </c>
      <c r="X154" s="21">
        <f>entry!X149</f>
        <v>121059.02138823002</v>
      </c>
      <c r="Y154" s="21">
        <f>entry!Y149</f>
        <v>0</v>
      </c>
      <c r="Z154" s="21">
        <f>entry!Z149</f>
        <v>105685.38088785</v>
      </c>
      <c r="AA154" s="21">
        <f>entry!AA149</f>
        <v>22.086712800000001</v>
      </c>
      <c r="AB154" s="21">
        <f>entry!AB149</f>
        <v>276822.98662707006</v>
      </c>
      <c r="AD154"/>
    </row>
    <row r="155" spans="1:30" x14ac:dyDescent="0.2">
      <c r="A155" t="str">
        <f>entry!A153</f>
        <v>0458</v>
      </c>
      <c r="B155">
        <f>entry!B153</f>
        <v>459</v>
      </c>
      <c r="C155" t="str">
        <f>entry!C153</f>
        <v>CVIE5</v>
      </c>
      <c r="D155" t="str">
        <f>entry!D153</f>
        <v>CVI</v>
      </c>
      <c r="E155" t="str">
        <f>entry!E153</f>
        <v>CORALVILLE UR 2020 AMENDMENT</v>
      </c>
      <c r="F155" t="str">
        <f>entry!F153</f>
        <v>Coralville</v>
      </c>
      <c r="G155" t="str">
        <f>entry!G153</f>
        <v>Iowa City</v>
      </c>
      <c r="H155" s="21">
        <f>entry!H153</f>
        <v>1123276</v>
      </c>
      <c r="I155" s="21">
        <f>entry!I153</f>
        <v>4.0433599999999998</v>
      </c>
      <c r="J155" s="21">
        <f>entry!J153</f>
        <v>6.862E-2</v>
      </c>
      <c r="K155" s="21">
        <f>entry!K153</f>
        <v>1.09158</v>
      </c>
      <c r="L155" s="21">
        <f>entry!L153</f>
        <v>0.27378999999999998</v>
      </c>
      <c r="M155" s="21">
        <f>entry!M153</f>
        <v>0</v>
      </c>
      <c r="N155" s="21">
        <f>entry!N153</f>
        <v>12.1921</v>
      </c>
      <c r="O155" s="21">
        <f>entry!O153</f>
        <v>0</v>
      </c>
      <c r="P155" s="21">
        <f>entry!P153</f>
        <v>11.48405</v>
      </c>
      <c r="Q155" s="21">
        <f>entry!Q153</f>
        <v>2.3999999999999998E-3</v>
      </c>
      <c r="R155">
        <f>entry!R153</f>
        <v>29.155899999999999</v>
      </c>
      <c r="S155" s="21">
        <f>entry!S153</f>
        <v>4541.80924736</v>
      </c>
      <c r="T155" s="21">
        <f>entry!T153</f>
        <v>77.079199119999998</v>
      </c>
      <c r="U155" s="21">
        <f>entry!U153</f>
        <v>1226.1456160800001</v>
      </c>
      <c r="V155" s="21">
        <f>entry!V153</f>
        <v>307.54173603999999</v>
      </c>
      <c r="W155" s="21">
        <f>entry!W153</f>
        <v>0</v>
      </c>
      <c r="X155" s="21">
        <f>entry!X153</f>
        <v>13695.093319600001</v>
      </c>
      <c r="Y155" s="21">
        <f>entry!Y153</f>
        <v>0</v>
      </c>
      <c r="Z155" s="21">
        <f>entry!Z153</f>
        <v>12899.7577478</v>
      </c>
      <c r="AA155" s="21">
        <f>entry!AA153</f>
        <v>2.6958623999999998</v>
      </c>
      <c r="AB155" s="21">
        <f>entry!AB153</f>
        <v>32750.122728400002</v>
      </c>
      <c r="AD155"/>
    </row>
    <row r="156" spans="1:30" x14ac:dyDescent="0.2">
      <c r="A156">
        <v>472</v>
      </c>
      <c r="B156">
        <v>473</v>
      </c>
      <c r="C156" t="s">
        <v>425</v>
      </c>
      <c r="D156" t="s">
        <v>426</v>
      </c>
      <c r="E156" t="s">
        <v>427</v>
      </c>
      <c r="F156" t="s">
        <v>18</v>
      </c>
      <c r="G156" t="s">
        <v>18</v>
      </c>
      <c r="H156" s="21">
        <v>0</v>
      </c>
      <c r="I156" s="21">
        <v>4.0433599999999998</v>
      </c>
      <c r="J156" s="21">
        <v>6.862E-2</v>
      </c>
      <c r="K156" s="21">
        <v>1.09158</v>
      </c>
      <c r="L156" s="21"/>
      <c r="M156" s="21">
        <v>0.23571</v>
      </c>
      <c r="N156" s="21">
        <v>13.154590000000001</v>
      </c>
      <c r="O156" s="21"/>
      <c r="P156" s="21">
        <v>11.48405</v>
      </c>
      <c r="Q156" s="21">
        <v>2.3999999999999998E-3</v>
      </c>
      <c r="R156">
        <v>30.080310000000001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D156"/>
    </row>
    <row r="157" spans="1:30" x14ac:dyDescent="0.2">
      <c r="A157">
        <v>481</v>
      </c>
      <c r="B157">
        <v>482</v>
      </c>
      <c r="C157" t="s">
        <v>432</v>
      </c>
      <c r="D157" t="s">
        <v>74</v>
      </c>
      <c r="E157" t="s">
        <v>433</v>
      </c>
      <c r="F157" t="s">
        <v>15</v>
      </c>
      <c r="G157" t="s">
        <v>18</v>
      </c>
      <c r="H157" s="21">
        <v>3808035</v>
      </c>
      <c r="I157" s="21">
        <v>4.0433599999999998</v>
      </c>
      <c r="J157" s="21">
        <v>6.862E-2</v>
      </c>
      <c r="K157" s="21">
        <v>1.09158</v>
      </c>
      <c r="L157" s="21">
        <v>0.27378999999999998</v>
      </c>
      <c r="M157" s="21"/>
      <c r="N157" s="21">
        <v>12.1921</v>
      </c>
      <c r="O157" s="21"/>
      <c r="P157" s="21">
        <v>11.48405</v>
      </c>
      <c r="Q157" s="21">
        <v>2.3999999999999998E-3</v>
      </c>
      <c r="R157">
        <v>29.155899999999999</v>
      </c>
      <c r="S157" s="21">
        <v>15397.256397599998</v>
      </c>
      <c r="T157" s="21">
        <v>261.3073617</v>
      </c>
      <c r="U157" s="21">
        <v>4156.7748452999995</v>
      </c>
      <c r="V157" s="21">
        <v>1042.6019026499998</v>
      </c>
      <c r="W157" s="21">
        <v>0</v>
      </c>
      <c r="X157" s="21">
        <v>46427.943523499998</v>
      </c>
      <c r="Y157" s="21">
        <v>0</v>
      </c>
      <c r="Z157" s="21">
        <v>43731.664341749994</v>
      </c>
      <c r="AA157" s="21">
        <v>9.1392839999999982</v>
      </c>
      <c r="AB157" s="21">
        <v>111026.6876565</v>
      </c>
      <c r="AD157"/>
    </row>
    <row r="158" spans="1:30" x14ac:dyDescent="0.2">
      <c r="A158">
        <v>483</v>
      </c>
      <c r="B158">
        <v>484</v>
      </c>
      <c r="C158" t="s">
        <v>434</v>
      </c>
      <c r="D158" t="s">
        <v>74</v>
      </c>
      <c r="E158" t="s">
        <v>435</v>
      </c>
      <c r="F158" t="s">
        <v>15</v>
      </c>
      <c r="G158" t="s">
        <v>18</v>
      </c>
      <c r="H158" s="21">
        <v>9400</v>
      </c>
      <c r="I158" s="21">
        <v>4.0433599999999998</v>
      </c>
      <c r="J158" s="21">
        <v>6.862E-2</v>
      </c>
      <c r="K158" s="21">
        <v>1.09158</v>
      </c>
      <c r="L158" s="21">
        <v>0.27378999999999998</v>
      </c>
      <c r="M158" s="21"/>
      <c r="N158" s="21">
        <v>12.1921</v>
      </c>
      <c r="O158" s="21"/>
      <c r="P158" s="21">
        <v>11.48405</v>
      </c>
      <c r="Q158" s="21">
        <v>2.3999999999999998E-3</v>
      </c>
      <c r="R158">
        <v>29.155899999999999</v>
      </c>
      <c r="S158" s="21">
        <v>38.007584000000001</v>
      </c>
      <c r="T158" s="21">
        <v>0.64502800000000005</v>
      </c>
      <c r="U158" s="21">
        <v>10.260852</v>
      </c>
      <c r="V158" s="21">
        <v>2.573626</v>
      </c>
      <c r="W158" s="21">
        <v>0</v>
      </c>
      <c r="X158" s="21">
        <v>114.60574</v>
      </c>
      <c r="Y158" s="21">
        <v>0</v>
      </c>
      <c r="Z158" s="21">
        <v>107.95007</v>
      </c>
      <c r="AA158" s="21">
        <v>2.256E-2</v>
      </c>
      <c r="AB158" s="21">
        <v>274.06545999999997</v>
      </c>
      <c r="AD158"/>
    </row>
    <row r="159" spans="1:30" x14ac:dyDescent="0.2">
      <c r="C159"/>
      <c r="E159"/>
      <c r="H159" s="20">
        <f>SUM(H86:H158)</f>
        <v>604710187</v>
      </c>
      <c r="J159"/>
      <c r="N159"/>
      <c r="Q159"/>
      <c r="R159"/>
      <c r="S159" s="20">
        <f t="shared" ref="S159:AB159" si="2">SUM(S86:S158)</f>
        <v>2445060.9817083194</v>
      </c>
      <c r="T159" s="20">
        <f t="shared" si="2"/>
        <v>41495.213031940002</v>
      </c>
      <c r="U159" s="20">
        <f t="shared" si="2"/>
        <v>660089.54592546017</v>
      </c>
      <c r="V159" s="20">
        <f t="shared" si="2"/>
        <v>128831.97485070003</v>
      </c>
      <c r="W159" s="20">
        <f t="shared" si="2"/>
        <v>31622.819893470005</v>
      </c>
      <c r="X159" s="20">
        <f t="shared" si="2"/>
        <v>7394154.948262007</v>
      </c>
      <c r="Y159" s="20">
        <f t="shared" si="2"/>
        <v>0</v>
      </c>
      <c r="Z159" s="20">
        <f t="shared" si="2"/>
        <v>6944522.0230173506</v>
      </c>
      <c r="AA159" s="20">
        <f t="shared" si="2"/>
        <v>1451.3044487999998</v>
      </c>
      <c r="AB159" s="20">
        <f t="shared" si="2"/>
        <v>17647228.811138052</v>
      </c>
      <c r="AD159"/>
    </row>
    <row r="160" spans="1:30" x14ac:dyDescent="0.2">
      <c r="C160"/>
      <c r="E160"/>
      <c r="H160" s="21"/>
      <c r="J160"/>
      <c r="N160"/>
      <c r="Q160"/>
      <c r="R160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D160"/>
    </row>
    <row r="161" spans="1:30" x14ac:dyDescent="0.2">
      <c r="C161"/>
      <c r="E161"/>
      <c r="H161" s="21"/>
      <c r="J161"/>
      <c r="N161"/>
      <c r="Q161"/>
      <c r="R16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D161"/>
    </row>
    <row r="162" spans="1:30" x14ac:dyDescent="0.2">
      <c r="C162"/>
      <c r="E162"/>
      <c r="H162" s="21"/>
      <c r="J162"/>
      <c r="N162"/>
      <c r="Q162"/>
      <c r="R162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D162"/>
    </row>
    <row r="163" spans="1:30" x14ac:dyDescent="0.2">
      <c r="C163"/>
      <c r="E163"/>
      <c r="H163" s="21"/>
      <c r="J163"/>
      <c r="N163"/>
      <c r="Q163"/>
      <c r="R163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D163"/>
    </row>
    <row r="164" spans="1:30" x14ac:dyDescent="0.2">
      <c r="C164"/>
      <c r="E164"/>
      <c r="H164" s="21"/>
      <c r="J164"/>
      <c r="N164"/>
      <c r="Q164"/>
      <c r="R164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D164"/>
    </row>
    <row r="165" spans="1:30" x14ac:dyDescent="0.2">
      <c r="C165"/>
      <c r="E165"/>
      <c r="H165" s="21"/>
      <c r="J165"/>
      <c r="N165"/>
      <c r="Q165"/>
      <c r="R165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D165"/>
    </row>
    <row r="166" spans="1:30" x14ac:dyDescent="0.2">
      <c r="C166"/>
      <c r="E166"/>
      <c r="H166" s="21"/>
      <c r="J166"/>
      <c r="N166"/>
      <c r="Q166"/>
      <c r="R166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D166"/>
    </row>
    <row r="167" spans="1:30" x14ac:dyDescent="0.2">
      <c r="C167"/>
      <c r="E167"/>
      <c r="H167" s="21"/>
      <c r="J167"/>
      <c r="N167"/>
      <c r="Q167"/>
      <c r="R167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D167"/>
    </row>
    <row r="168" spans="1:30" x14ac:dyDescent="0.2">
      <c r="C168"/>
      <c r="E168"/>
      <c r="H168" s="21"/>
      <c r="J168"/>
      <c r="N168"/>
      <c r="Q168"/>
      <c r="R168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D168"/>
    </row>
    <row r="169" spans="1:30" ht="15.75" x14ac:dyDescent="0.25">
      <c r="A169" s="49" t="s">
        <v>19</v>
      </c>
      <c r="C169"/>
      <c r="E169"/>
      <c r="H169" s="21"/>
      <c r="J169"/>
      <c r="N169"/>
      <c r="Q169"/>
      <c r="R169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D169"/>
    </row>
    <row r="170" spans="1:30" x14ac:dyDescent="0.2">
      <c r="A170">
        <f>entry!A13</f>
        <v>111</v>
      </c>
      <c r="B170">
        <f>entry!B13</f>
        <v>112</v>
      </c>
      <c r="C170" t="str">
        <f>entry!C13</f>
        <v>LTLA1</v>
      </c>
      <c r="D170" t="str">
        <f>entry!D13</f>
        <v>LTL01</v>
      </c>
      <c r="E170" t="str">
        <f>entry!E13</f>
        <v>Lone Tree Ag Urban Renewal</v>
      </c>
      <c r="F170" t="str">
        <f>entry!F13</f>
        <v>Lone Tree</v>
      </c>
      <c r="G170" t="str">
        <f>entry!G13</f>
        <v>Lone Tree</v>
      </c>
      <c r="H170" s="21">
        <f>entry!H13</f>
        <v>6226</v>
      </c>
      <c r="I170">
        <f>entry!I13</f>
        <v>4.0433599999999998</v>
      </c>
      <c r="J170">
        <f>entry!J13</f>
        <v>6.862E-2</v>
      </c>
      <c r="K170">
        <f>entry!K13</f>
        <v>1.09158</v>
      </c>
      <c r="L170">
        <f>entry!L13</f>
        <v>0.27378999999999998</v>
      </c>
      <c r="M170">
        <f>entry!M13</f>
        <v>0</v>
      </c>
      <c r="N170">
        <f>entry!N13</f>
        <v>0</v>
      </c>
      <c r="O170">
        <f>entry!O13</f>
        <v>0</v>
      </c>
      <c r="P170">
        <f>entry!P13</f>
        <v>9.83568</v>
      </c>
      <c r="Q170">
        <f>entry!Q13</f>
        <v>2.3999999999999998E-3</v>
      </c>
      <c r="R170">
        <f>entry!R13</f>
        <v>15.315429999999999</v>
      </c>
      <c r="S170" s="21">
        <f>entry!S13</f>
        <v>25.173959359999998</v>
      </c>
      <c r="T170" s="21">
        <f>entry!T13</f>
        <v>0.42722811999999999</v>
      </c>
      <c r="U170" s="21">
        <f>entry!U13</f>
        <v>6.7961770799999996</v>
      </c>
      <c r="V170" s="21">
        <f>entry!V13</f>
        <v>1.70461654</v>
      </c>
      <c r="W170" s="21">
        <f>entry!W13</f>
        <v>0</v>
      </c>
      <c r="X170" s="21">
        <f>entry!X13</f>
        <v>0</v>
      </c>
      <c r="Y170" s="21">
        <f>entry!Y13</f>
        <v>0</v>
      </c>
      <c r="Z170" s="21">
        <f>entry!Z13</f>
        <v>61.236943680000003</v>
      </c>
      <c r="AA170" s="21">
        <f>entry!AA13</f>
        <v>1.4942399999999998E-2</v>
      </c>
      <c r="AB170" s="21">
        <f>entry!AB13</f>
        <v>95.353867180000009</v>
      </c>
      <c r="AD170"/>
    </row>
    <row r="171" spans="1:30" x14ac:dyDescent="0.2">
      <c r="A171">
        <f>entry!A14</f>
        <v>113</v>
      </c>
      <c r="B171">
        <f>entry!B14</f>
        <v>114</v>
      </c>
      <c r="C171" t="str">
        <f>entry!C14</f>
        <v>LTLA</v>
      </c>
      <c r="D171" t="str">
        <f>entry!D14</f>
        <v>LTL</v>
      </c>
      <c r="E171" t="str">
        <f>entry!E14</f>
        <v>Lone Tree Urban Renewal</v>
      </c>
      <c r="F171" t="str">
        <f>entry!F14</f>
        <v>Lone Tree</v>
      </c>
      <c r="G171" t="str">
        <f>entry!G14</f>
        <v>Lone Tree</v>
      </c>
      <c r="H171" s="21">
        <f>entry!H14</f>
        <v>1766616</v>
      </c>
      <c r="I171">
        <f>entry!I14</f>
        <v>4.0433599999999998</v>
      </c>
      <c r="J171">
        <f>entry!J14</f>
        <v>6.862E-2</v>
      </c>
      <c r="K171">
        <f>entry!K14</f>
        <v>1.09158</v>
      </c>
      <c r="L171">
        <f>entry!L14</f>
        <v>0.27378999999999998</v>
      </c>
      <c r="M171">
        <f>entry!M14</f>
        <v>0</v>
      </c>
      <c r="N171">
        <f>entry!N14</f>
        <v>8.2493999999999996</v>
      </c>
      <c r="O171">
        <f>entry!O14</f>
        <v>0</v>
      </c>
      <c r="P171">
        <f>entry!P14</f>
        <v>9.83568</v>
      </c>
      <c r="Q171">
        <f>entry!Q14</f>
        <v>2.3999999999999998E-3</v>
      </c>
      <c r="R171">
        <f>entry!R14</f>
        <v>23.564830000000001</v>
      </c>
      <c r="S171" s="21">
        <f>entry!S14</f>
        <v>7143.0644697600001</v>
      </c>
      <c r="T171" s="21">
        <f>entry!T14</f>
        <v>121.22518992000001</v>
      </c>
      <c r="U171" s="21">
        <f>entry!U14</f>
        <v>1928.40269328</v>
      </c>
      <c r="V171" s="21">
        <f>entry!V14</f>
        <v>483.68179463999996</v>
      </c>
      <c r="W171" s="21">
        <f>entry!W14</f>
        <v>0</v>
      </c>
      <c r="X171" s="21">
        <f>entry!X14</f>
        <v>14573.522030399999</v>
      </c>
      <c r="Y171" s="21">
        <f>entry!Y14</f>
        <v>0</v>
      </c>
      <c r="Z171" s="21">
        <f>entry!Z14</f>
        <v>17375.869658880001</v>
      </c>
      <c r="AA171" s="21">
        <f>entry!AA14</f>
        <v>4.2398783999999994</v>
      </c>
      <c r="AB171" s="21">
        <f>entry!AB14</f>
        <v>41630.005715280007</v>
      </c>
      <c r="AD171"/>
    </row>
    <row r="172" spans="1:30" x14ac:dyDescent="0.2">
      <c r="A172">
        <f>entry!A51</f>
        <v>216</v>
      </c>
      <c r="B172">
        <f>entry!B51</f>
        <v>217</v>
      </c>
      <c r="C172" t="str">
        <f>entry!C51</f>
        <v>LTLA2</v>
      </c>
      <c r="D172" t="str">
        <f>entry!D51</f>
        <v>LTL</v>
      </c>
      <c r="E172" t="str">
        <f>entry!E51</f>
        <v>Lone Tree Urban Renewal</v>
      </c>
      <c r="F172" t="str">
        <f>entry!F51</f>
        <v>Lone Tree</v>
      </c>
      <c r="G172" t="str">
        <f>entry!G51</f>
        <v>Lone Tree</v>
      </c>
      <c r="H172" s="21">
        <f>entry!H51</f>
        <v>806244</v>
      </c>
      <c r="I172">
        <f>entry!I51</f>
        <v>4.0433599999999998</v>
      </c>
      <c r="J172">
        <f>entry!J51</f>
        <v>6.862E-2</v>
      </c>
      <c r="K172">
        <f>entry!K51</f>
        <v>1.09158</v>
      </c>
      <c r="L172">
        <f>entry!L51</f>
        <v>0.27378999999999998</v>
      </c>
      <c r="M172">
        <f>entry!M51</f>
        <v>0</v>
      </c>
      <c r="N172">
        <f>entry!N51</f>
        <v>8.2493999999999996</v>
      </c>
      <c r="O172">
        <f>entry!O51</f>
        <v>0</v>
      </c>
      <c r="P172">
        <f>entry!P51</f>
        <v>9.83568</v>
      </c>
      <c r="Q172">
        <f>entry!Q51</f>
        <v>2.3999999999999998E-3</v>
      </c>
      <c r="R172">
        <f>entry!R51</f>
        <v>23.564830000000001</v>
      </c>
      <c r="S172" s="21">
        <f>entry!S51</f>
        <v>3259.93473984</v>
      </c>
      <c r="T172" s="21">
        <f>entry!T51</f>
        <v>55.324463280000003</v>
      </c>
      <c r="U172" s="21">
        <f>entry!U51</f>
        <v>880.07982551999999</v>
      </c>
      <c r="V172" s="21">
        <f>entry!V51</f>
        <v>220.74154475999998</v>
      </c>
      <c r="W172" s="21">
        <f>entry!W51</f>
        <v>0</v>
      </c>
      <c r="X172" s="21">
        <f>entry!X51</f>
        <v>6651.0292535999997</v>
      </c>
      <c r="Y172" s="21">
        <f>entry!Y51</f>
        <v>0</v>
      </c>
      <c r="Z172" s="21">
        <f>entry!Z51</f>
        <v>7929.9579859200003</v>
      </c>
      <c r="AA172" s="21">
        <f>entry!AA51</f>
        <v>1.9349855999999999</v>
      </c>
      <c r="AB172" s="21">
        <f>entry!AB51</f>
        <v>18999.002798520003</v>
      </c>
      <c r="AD172"/>
    </row>
    <row r="173" spans="1:30" x14ac:dyDescent="0.2">
      <c r="A173">
        <f>entry!A52</f>
        <v>218</v>
      </c>
      <c r="B173">
        <f>entry!B52</f>
        <v>219</v>
      </c>
      <c r="C173" t="str">
        <f>entry!C52</f>
        <v>LTLA3</v>
      </c>
      <c r="D173" t="str">
        <f>entry!D52</f>
        <v>LTL01</v>
      </c>
      <c r="E173" t="str">
        <f>entry!E52</f>
        <v>Lone Tree Urban Renewal</v>
      </c>
      <c r="F173" t="str">
        <f>entry!F52</f>
        <v>Lone Tree</v>
      </c>
      <c r="G173" t="str">
        <f>entry!G52</f>
        <v>Lone Tree</v>
      </c>
      <c r="H173" s="21">
        <f>entry!H52</f>
        <v>3815</v>
      </c>
      <c r="I173">
        <f>entry!I52</f>
        <v>4.0433599999999998</v>
      </c>
      <c r="J173">
        <f>entry!J52</f>
        <v>6.862E-2</v>
      </c>
      <c r="K173">
        <f>entry!K52</f>
        <v>1.09158</v>
      </c>
      <c r="L173">
        <f>entry!L52</f>
        <v>0.27378999999999998</v>
      </c>
      <c r="M173">
        <f>entry!M52</f>
        <v>0</v>
      </c>
      <c r="N173">
        <f>entry!N52</f>
        <v>0</v>
      </c>
      <c r="O173">
        <f>entry!O52</f>
        <v>0</v>
      </c>
      <c r="P173">
        <f>entry!P52</f>
        <v>9.83568</v>
      </c>
      <c r="Q173">
        <f>entry!Q52</f>
        <v>2.3999999999999998E-3</v>
      </c>
      <c r="R173">
        <f>entry!R52</f>
        <v>15.315429999999999</v>
      </c>
      <c r="S173" s="21">
        <f>entry!S52</f>
        <v>15.4254184</v>
      </c>
      <c r="T173" s="21">
        <f>entry!T52</f>
        <v>0.2617853</v>
      </c>
      <c r="U173" s="21">
        <f>entry!U52</f>
        <v>4.1643777000000002</v>
      </c>
      <c r="V173" s="21">
        <f>entry!V52</f>
        <v>1.0445088499999999</v>
      </c>
      <c r="W173" s="21">
        <f>entry!W52</f>
        <v>0</v>
      </c>
      <c r="X173" s="21">
        <f>entry!X52</f>
        <v>0</v>
      </c>
      <c r="Y173" s="21">
        <f>entry!Y52</f>
        <v>0</v>
      </c>
      <c r="Z173" s="21">
        <f>entry!Z52</f>
        <v>37.523119199999996</v>
      </c>
      <c r="AA173" s="21">
        <f>entry!AA52</f>
        <v>9.1559999999999992E-3</v>
      </c>
      <c r="AB173" s="21">
        <f>entry!AB52</f>
        <v>58.428365449999994</v>
      </c>
      <c r="AD173"/>
    </row>
    <row r="174" spans="1:30" x14ac:dyDescent="0.2">
      <c r="A174">
        <f>entry!A79</f>
        <v>293</v>
      </c>
      <c r="B174">
        <f>entry!B79</f>
        <v>294</v>
      </c>
      <c r="C174" t="str">
        <f>entry!C79</f>
        <v>LTLA4</v>
      </c>
      <c r="D174" t="str">
        <f>entry!D79</f>
        <v>LTL</v>
      </c>
      <c r="E174" t="str">
        <f>entry!E79</f>
        <v>LT UR- Fremont Hts.</v>
      </c>
      <c r="F174" t="str">
        <f>entry!F79</f>
        <v>Lone Tree</v>
      </c>
      <c r="G174" t="str">
        <f>entry!G79</f>
        <v>Lone Tree</v>
      </c>
      <c r="H174" s="21">
        <f>entry!H79</f>
        <v>0</v>
      </c>
      <c r="I174">
        <f>entry!I79</f>
        <v>4.0433599999999998</v>
      </c>
      <c r="J174">
        <f>entry!J79</f>
        <v>6.862E-2</v>
      </c>
      <c r="K174">
        <f>entry!K79</f>
        <v>1.09158</v>
      </c>
      <c r="L174">
        <f>entry!L79</f>
        <v>0.27378999999999998</v>
      </c>
      <c r="M174">
        <f>entry!M79</f>
        <v>0</v>
      </c>
      <c r="N174">
        <f>entry!N79</f>
        <v>8.2493999999999996</v>
      </c>
      <c r="O174">
        <f>entry!O79</f>
        <v>0</v>
      </c>
      <c r="P174">
        <f>entry!P79</f>
        <v>9.83568</v>
      </c>
      <c r="Q174">
        <f>entry!Q79</f>
        <v>2.3999999999999998E-3</v>
      </c>
      <c r="R174">
        <f>entry!R79</f>
        <v>23.564830000000001</v>
      </c>
      <c r="S174" s="21">
        <f>entry!S79</f>
        <v>0</v>
      </c>
      <c r="T174" s="21">
        <f>entry!T79</f>
        <v>0</v>
      </c>
      <c r="U174" s="21">
        <f>entry!U79</f>
        <v>0</v>
      </c>
      <c r="V174" s="21">
        <f>entry!V79</f>
        <v>0</v>
      </c>
      <c r="W174" s="21">
        <f>entry!W79</f>
        <v>0</v>
      </c>
      <c r="X174" s="21">
        <f>entry!X79</f>
        <v>0</v>
      </c>
      <c r="Y174" s="21">
        <f>entry!Y79</f>
        <v>0</v>
      </c>
      <c r="Z174" s="21">
        <f>entry!Z79</f>
        <v>0</v>
      </c>
      <c r="AA174" s="21">
        <f>entry!AA79</f>
        <v>0</v>
      </c>
      <c r="AB174" s="21">
        <f>entry!AB79</f>
        <v>0</v>
      </c>
      <c r="AD174"/>
    </row>
    <row r="175" spans="1:30" x14ac:dyDescent="0.2">
      <c r="A175">
        <f>entry!A83</f>
        <v>301</v>
      </c>
      <c r="B175">
        <f>entry!B83</f>
        <v>302</v>
      </c>
      <c r="C175" t="str">
        <f>entry!C83</f>
        <v>LTLA5</v>
      </c>
      <c r="D175" t="str">
        <f>entry!D83</f>
        <v>LTL</v>
      </c>
      <c r="E175" t="str">
        <f>entry!E83</f>
        <v>LT UR - Finley SD</v>
      </c>
      <c r="F175" t="str">
        <f>entry!F83</f>
        <v>Lone Tree</v>
      </c>
      <c r="G175" t="str">
        <f>entry!G83</f>
        <v>Lone Tree</v>
      </c>
      <c r="H175" s="21">
        <f>entry!H83</f>
        <v>0</v>
      </c>
      <c r="I175">
        <f>entry!I83</f>
        <v>4.0433599999999998</v>
      </c>
      <c r="J175">
        <f>entry!J83</f>
        <v>6.862E-2</v>
      </c>
      <c r="K175">
        <f>entry!K83</f>
        <v>1.09158</v>
      </c>
      <c r="L175">
        <f>entry!L83</f>
        <v>0.27378999999999998</v>
      </c>
      <c r="M175">
        <f>entry!M83</f>
        <v>0</v>
      </c>
      <c r="N175">
        <f>entry!N83</f>
        <v>8.2493999999999996</v>
      </c>
      <c r="O175">
        <f>entry!O83</f>
        <v>0</v>
      </c>
      <c r="P175">
        <f>entry!P83</f>
        <v>9.83568</v>
      </c>
      <c r="Q175">
        <f>entry!Q83</f>
        <v>2.3999999999999998E-3</v>
      </c>
      <c r="R175">
        <f>entry!R83</f>
        <v>23.564830000000001</v>
      </c>
      <c r="S175" s="21">
        <f>entry!S83</f>
        <v>0</v>
      </c>
      <c r="T175" s="21">
        <f>entry!T83</f>
        <v>0</v>
      </c>
      <c r="U175" s="21">
        <f>entry!U83</f>
        <v>0</v>
      </c>
      <c r="V175" s="21">
        <f>entry!V83</f>
        <v>0</v>
      </c>
      <c r="W175" s="21">
        <f>entry!W83</f>
        <v>0</v>
      </c>
      <c r="X175" s="21">
        <f>entry!X83</f>
        <v>0</v>
      </c>
      <c r="Y175" s="21">
        <f>entry!Y83</f>
        <v>0</v>
      </c>
      <c r="Z175" s="21">
        <f>entry!Z83</f>
        <v>0</v>
      </c>
      <c r="AA175" s="21">
        <f>entry!AA83</f>
        <v>0</v>
      </c>
      <c r="AB175" s="21">
        <f>entry!AB83</f>
        <v>0</v>
      </c>
      <c r="AD175"/>
    </row>
    <row r="176" spans="1:30" x14ac:dyDescent="0.2">
      <c r="A176">
        <f>entry!A84</f>
        <v>303</v>
      </c>
      <c r="B176">
        <f>entry!B84</f>
        <v>304</v>
      </c>
      <c r="C176" t="str">
        <f>entry!C84</f>
        <v>LTLA6</v>
      </c>
      <c r="D176" t="str">
        <f>entry!D84</f>
        <v>LTL01</v>
      </c>
      <c r="E176" t="str">
        <f>entry!E84</f>
        <v>LT UR - Finley SD Ag</v>
      </c>
      <c r="F176" t="str">
        <f>entry!F84</f>
        <v>Lone Tree</v>
      </c>
      <c r="G176" t="str">
        <f>entry!G84</f>
        <v>Lone Tree</v>
      </c>
      <c r="H176" s="21">
        <f>entry!H84</f>
        <v>0</v>
      </c>
      <c r="I176">
        <f>entry!I84</f>
        <v>4.0433599999999998</v>
      </c>
      <c r="J176">
        <f>entry!J84</f>
        <v>6.862E-2</v>
      </c>
      <c r="K176">
        <f>entry!K84</f>
        <v>1.09158</v>
      </c>
      <c r="L176">
        <f>entry!L84</f>
        <v>0.27378999999999998</v>
      </c>
      <c r="M176">
        <f>entry!M84</f>
        <v>0</v>
      </c>
      <c r="N176">
        <f>entry!N84</f>
        <v>0</v>
      </c>
      <c r="O176">
        <f>entry!O84</f>
        <v>0</v>
      </c>
      <c r="P176">
        <f>entry!P84</f>
        <v>9.83568</v>
      </c>
      <c r="Q176">
        <f>entry!Q84</f>
        <v>2.3999999999999998E-3</v>
      </c>
      <c r="R176">
        <f>entry!R84</f>
        <v>15.315429999999999</v>
      </c>
      <c r="S176" s="21">
        <f>entry!S84</f>
        <v>0</v>
      </c>
      <c r="T176" s="21">
        <f>entry!T84</f>
        <v>0</v>
      </c>
      <c r="U176" s="21">
        <f>entry!U84</f>
        <v>0</v>
      </c>
      <c r="V176" s="21">
        <f>entry!V84</f>
        <v>0</v>
      </c>
      <c r="W176" s="21">
        <f>entry!W84</f>
        <v>0</v>
      </c>
      <c r="X176" s="21">
        <f>entry!X84</f>
        <v>0</v>
      </c>
      <c r="Y176" s="21">
        <f>entry!Y84</f>
        <v>0</v>
      </c>
      <c r="Z176" s="21">
        <f>entry!Z84</f>
        <v>0</v>
      </c>
      <c r="AA176" s="21">
        <f>entry!AA84</f>
        <v>0</v>
      </c>
      <c r="AB176" s="21">
        <f>entry!AB84</f>
        <v>0</v>
      </c>
      <c r="AD176"/>
    </row>
    <row r="177" spans="1:30" x14ac:dyDescent="0.2">
      <c r="A177">
        <f>entry!A92</f>
        <v>319</v>
      </c>
      <c r="B177">
        <f>entry!B92</f>
        <v>320</v>
      </c>
      <c r="C177" t="str">
        <f>entry!C92</f>
        <v>LTLA7</v>
      </c>
      <c r="D177" t="str">
        <f>entry!D92</f>
        <v>LTL01</v>
      </c>
      <c r="E177" t="str">
        <f>entry!E92</f>
        <v>LT Ag UR- Fremont Heights</v>
      </c>
      <c r="F177" t="str">
        <f>entry!F92</f>
        <v>Lone Tree</v>
      </c>
      <c r="G177" t="str">
        <f>entry!G92</f>
        <v>Lone Tree</v>
      </c>
      <c r="H177" s="21">
        <f>entry!H92</f>
        <v>0</v>
      </c>
      <c r="I177">
        <f>entry!I92</f>
        <v>4.0433599999999998</v>
      </c>
      <c r="J177">
        <f>entry!J92</f>
        <v>6.862E-2</v>
      </c>
      <c r="K177">
        <f>entry!K92</f>
        <v>1.09158</v>
      </c>
      <c r="L177">
        <f>entry!L92</f>
        <v>0.27378999999999998</v>
      </c>
      <c r="M177">
        <f>entry!M92</f>
        <v>0</v>
      </c>
      <c r="N177">
        <f>entry!N92</f>
        <v>0</v>
      </c>
      <c r="O177">
        <f>entry!O92</f>
        <v>0</v>
      </c>
      <c r="P177">
        <f>entry!P92</f>
        <v>9.83568</v>
      </c>
      <c r="Q177">
        <f>entry!Q92</f>
        <v>2.3999999999999998E-3</v>
      </c>
      <c r="R177">
        <f>entry!R92</f>
        <v>15.315429999999999</v>
      </c>
      <c r="S177" s="21">
        <f>entry!S92</f>
        <v>0</v>
      </c>
      <c r="T177" s="21">
        <f>entry!T92</f>
        <v>0</v>
      </c>
      <c r="U177" s="21">
        <f>entry!U92</f>
        <v>0</v>
      </c>
      <c r="V177" s="21">
        <f>entry!V92</f>
        <v>0</v>
      </c>
      <c r="W177" s="21">
        <f>entry!W92</f>
        <v>0</v>
      </c>
      <c r="X177" s="21">
        <f>entry!X92</f>
        <v>0</v>
      </c>
      <c r="Y177" s="21">
        <f>entry!Y92</f>
        <v>0</v>
      </c>
      <c r="Z177" s="21">
        <f>entry!Z92</f>
        <v>0</v>
      </c>
      <c r="AA177" s="21">
        <f>entry!AA92</f>
        <v>0</v>
      </c>
      <c r="AB177" s="21">
        <f>entry!AB92</f>
        <v>0</v>
      </c>
      <c r="AD177"/>
    </row>
    <row r="178" spans="1:30" x14ac:dyDescent="0.2">
      <c r="C178"/>
      <c r="E178"/>
      <c r="H178" s="21"/>
      <c r="J178"/>
      <c r="N178"/>
      <c r="Q178"/>
      <c r="R178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D178"/>
    </row>
    <row r="179" spans="1:30" x14ac:dyDescent="0.2">
      <c r="C179"/>
      <c r="E179"/>
      <c r="H179" s="21"/>
      <c r="J179"/>
      <c r="N179"/>
      <c r="Q179"/>
      <c r="R179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D179"/>
    </row>
    <row r="180" spans="1:30" x14ac:dyDescent="0.2">
      <c r="C180"/>
      <c r="E180"/>
      <c r="H180" s="20">
        <f>SUM(H170:H177)</f>
        <v>2582901</v>
      </c>
      <c r="J180"/>
      <c r="N180"/>
      <c r="Q180"/>
      <c r="R180"/>
      <c r="S180" s="20">
        <f t="shared" ref="S180:AB180" si="3">SUM(S170:S177)</f>
        <v>10443.59858736</v>
      </c>
      <c r="T180" s="20">
        <f t="shared" si="3"/>
        <v>177.23866662000003</v>
      </c>
      <c r="U180" s="20">
        <f t="shared" si="3"/>
        <v>2819.4430735799997</v>
      </c>
      <c r="V180" s="20">
        <f t="shared" si="3"/>
        <v>707.17246479000005</v>
      </c>
      <c r="W180" s="20">
        <f t="shared" si="3"/>
        <v>0</v>
      </c>
      <c r="X180" s="20">
        <f t="shared" si="3"/>
        <v>21224.551284000001</v>
      </c>
      <c r="Y180" s="20">
        <f t="shared" si="3"/>
        <v>0</v>
      </c>
      <c r="Z180" s="20">
        <f t="shared" si="3"/>
        <v>25404.587707680002</v>
      </c>
      <c r="AA180" s="20">
        <f t="shared" si="3"/>
        <v>6.1989623999999992</v>
      </c>
      <c r="AB180" s="20">
        <f t="shared" si="3"/>
        <v>60782.790746430008</v>
      </c>
      <c r="AD180"/>
    </row>
    <row r="181" spans="1:30" ht="15.75" x14ac:dyDescent="0.25">
      <c r="A181" s="49" t="s">
        <v>144</v>
      </c>
      <c r="C181"/>
      <c r="E181"/>
      <c r="H181" s="21"/>
      <c r="J181"/>
      <c r="N181"/>
      <c r="Q181"/>
      <c r="R18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D181"/>
    </row>
    <row r="182" spans="1:30" x14ac:dyDescent="0.2">
      <c r="A182">
        <f>entry!A55</f>
        <v>224</v>
      </c>
      <c r="B182">
        <f>entry!B55</f>
        <v>225</v>
      </c>
      <c r="C182" t="str">
        <f>entry!C55</f>
        <v>SOSA</v>
      </c>
      <c r="D182" t="str">
        <f>entry!D55</f>
        <v>SOS</v>
      </c>
      <c r="E182" t="str">
        <f>entry!E55</f>
        <v>Solon UR TIF</v>
      </c>
      <c r="F182" t="str">
        <f>entry!F55</f>
        <v>Solon</v>
      </c>
      <c r="G182" t="str">
        <f>entry!G55</f>
        <v>Solon</v>
      </c>
      <c r="H182" s="21">
        <f>entry!H55</f>
        <v>25453976</v>
      </c>
      <c r="I182">
        <f>entry!I55</f>
        <v>4.0433599999999998</v>
      </c>
      <c r="J182">
        <f>entry!J55</f>
        <v>6.862E-2</v>
      </c>
      <c r="K182">
        <f>entry!K55</f>
        <v>1.09158</v>
      </c>
      <c r="L182">
        <f>entry!L55</f>
        <v>0.27378999999999998</v>
      </c>
      <c r="M182">
        <f>entry!M55</f>
        <v>0</v>
      </c>
      <c r="N182">
        <f>entry!N55</f>
        <v>10.976290000000001</v>
      </c>
      <c r="O182">
        <f>entry!O55</f>
        <v>0</v>
      </c>
      <c r="P182">
        <f>entry!P55</f>
        <v>9.5508199999999999</v>
      </c>
      <c r="Q182">
        <f>entry!Q55</f>
        <v>2.3999999999999998E-3</v>
      </c>
      <c r="R182">
        <f>entry!R55</f>
        <v>26.006860000000003</v>
      </c>
      <c r="S182" s="21">
        <f>entry!S55</f>
        <v>102919.58839935999</v>
      </c>
      <c r="T182" s="21">
        <f>entry!T55</f>
        <v>1746.65183312</v>
      </c>
      <c r="U182" s="21">
        <f>entry!U55</f>
        <v>27785.05112208</v>
      </c>
      <c r="V182" s="21">
        <f>entry!V55</f>
        <v>6969.0440890399987</v>
      </c>
      <c r="W182" s="21">
        <f>entry!W55</f>
        <v>0</v>
      </c>
      <c r="X182" s="21">
        <f>entry!X55</f>
        <v>279390.22222903999</v>
      </c>
      <c r="Y182" s="21">
        <f>entry!Y55</f>
        <v>0</v>
      </c>
      <c r="Z182" s="21">
        <f>entry!Z55</f>
        <v>243106.34306031998</v>
      </c>
      <c r="AA182" s="21">
        <f>entry!AA55</f>
        <v>61.089542399999992</v>
      </c>
      <c r="AB182" s="21">
        <f>entry!AB55</f>
        <v>661977.99027535995</v>
      </c>
      <c r="AD182"/>
    </row>
    <row r="183" spans="1:30" x14ac:dyDescent="0.2">
      <c r="A183">
        <f>entry!A56</f>
        <v>226</v>
      </c>
      <c r="B183">
        <f>entry!B56</f>
        <v>227</v>
      </c>
      <c r="C183" t="str">
        <f>entry!C56</f>
        <v>SOSA1</v>
      </c>
      <c r="D183" t="str">
        <f>entry!D56</f>
        <v>SOS01</v>
      </c>
      <c r="E183" t="str">
        <f>entry!E56</f>
        <v>Solon UR TIF- Ag</v>
      </c>
      <c r="F183" t="str">
        <f>entry!F56</f>
        <v>Solon Ag</v>
      </c>
      <c r="G183" t="str">
        <f>entry!G56</f>
        <v>Solon</v>
      </c>
      <c r="H183" s="21">
        <f>entry!H56</f>
        <v>0</v>
      </c>
      <c r="I183">
        <f>entry!I56</f>
        <v>4.0433599999999998</v>
      </c>
      <c r="J183">
        <f>entry!J56</f>
        <v>6.862E-2</v>
      </c>
      <c r="K183">
        <f>entry!K56</f>
        <v>1.09158</v>
      </c>
      <c r="L183">
        <f>entry!L56</f>
        <v>0.27378999999999998</v>
      </c>
      <c r="M183">
        <f>entry!M56</f>
        <v>0</v>
      </c>
      <c r="N183">
        <f>entry!N56</f>
        <v>3.0037500000000001</v>
      </c>
      <c r="O183">
        <f>entry!O56</f>
        <v>0</v>
      </c>
      <c r="P183">
        <f>entry!P56</f>
        <v>9.5508199999999999</v>
      </c>
      <c r="Q183">
        <f>entry!Q56</f>
        <v>2.3999999999999998E-3</v>
      </c>
      <c r="R183">
        <f>entry!R56</f>
        <v>18.034320000000001</v>
      </c>
      <c r="S183" s="21">
        <f>entry!S56</f>
        <v>0</v>
      </c>
      <c r="T183" s="21">
        <f>entry!T56</f>
        <v>0</v>
      </c>
      <c r="U183" s="21">
        <f>entry!U56</f>
        <v>0</v>
      </c>
      <c r="V183" s="21">
        <f>entry!V56</f>
        <v>0</v>
      </c>
      <c r="W183" s="21">
        <f>entry!W56</f>
        <v>0</v>
      </c>
      <c r="X183" s="21">
        <f>entry!X56</f>
        <v>0</v>
      </c>
      <c r="Y183" s="21">
        <f>entry!Y56</f>
        <v>0</v>
      </c>
      <c r="Z183" s="21">
        <f>entry!Z56</f>
        <v>0</v>
      </c>
      <c r="AA183" s="21">
        <f>entry!AA56</f>
        <v>0</v>
      </c>
      <c r="AB183" s="21">
        <f>entry!AB56</f>
        <v>0</v>
      </c>
      <c r="AD183"/>
    </row>
    <row r="184" spans="1:30" x14ac:dyDescent="0.2">
      <c r="A184">
        <f>entry!A85</f>
        <v>305</v>
      </c>
      <c r="B184">
        <f>entry!B85</f>
        <v>306</v>
      </c>
      <c r="C184" t="str">
        <f>entry!C85</f>
        <v>SOSA2</v>
      </c>
      <c r="D184" t="str">
        <f>entry!D85</f>
        <v>SOS</v>
      </c>
      <c r="E184" t="str">
        <f>entry!E85</f>
        <v>SO UR - Memorials by Michel</v>
      </c>
      <c r="F184" t="str">
        <f>entry!F85</f>
        <v>Solon</v>
      </c>
      <c r="G184" t="str">
        <f>entry!G85</f>
        <v>Solon</v>
      </c>
      <c r="H184" s="21">
        <f>entry!H85</f>
        <v>0</v>
      </c>
      <c r="I184">
        <f>entry!I85</f>
        <v>4.0433599999999998</v>
      </c>
      <c r="J184">
        <f>entry!J85</f>
        <v>6.862E-2</v>
      </c>
      <c r="K184">
        <f>entry!K85</f>
        <v>1.09158</v>
      </c>
      <c r="L184">
        <f>entry!L85</f>
        <v>0.27378999999999998</v>
      </c>
      <c r="M184">
        <f>entry!M85</f>
        <v>0</v>
      </c>
      <c r="N184">
        <f>entry!N85</f>
        <v>10.976290000000001</v>
      </c>
      <c r="O184">
        <f>entry!O85</f>
        <v>0</v>
      </c>
      <c r="P184">
        <f>entry!P85</f>
        <v>9.5508199999999999</v>
      </c>
      <c r="Q184">
        <f>entry!Q85</f>
        <v>2.3999999999999998E-3</v>
      </c>
      <c r="R184">
        <f>entry!R85</f>
        <v>26.006860000000003</v>
      </c>
      <c r="S184" s="21">
        <f>entry!S85</f>
        <v>0</v>
      </c>
      <c r="T184" s="21">
        <f>entry!T85</f>
        <v>0</v>
      </c>
      <c r="U184" s="21">
        <f>entry!U85</f>
        <v>0</v>
      </c>
      <c r="V184" s="21">
        <f>entry!V85</f>
        <v>0</v>
      </c>
      <c r="W184" s="21">
        <f>entry!W85</f>
        <v>0</v>
      </c>
      <c r="X184" s="21">
        <f>entry!X85</f>
        <v>0</v>
      </c>
      <c r="Y184" s="21">
        <f>entry!Y85</f>
        <v>0</v>
      </c>
      <c r="Z184" s="21">
        <f>entry!Z85</f>
        <v>0</v>
      </c>
      <c r="AA184" s="21">
        <f>entry!AA85</f>
        <v>0</v>
      </c>
      <c r="AB184" s="21">
        <f>entry!AB85</f>
        <v>0</v>
      </c>
      <c r="AD184"/>
    </row>
    <row r="185" spans="1:30" x14ac:dyDescent="0.2">
      <c r="A185">
        <f>entry!A98</f>
        <v>337</v>
      </c>
      <c r="B185">
        <f>entry!B98</f>
        <v>338</v>
      </c>
      <c r="C185" t="str">
        <f>entry!C98</f>
        <v>SOSA3</v>
      </c>
      <c r="D185" t="str">
        <f>entry!D98</f>
        <v>SOS</v>
      </c>
      <c r="E185" t="str">
        <f>entry!E98</f>
        <v>Solon UR Area</v>
      </c>
      <c r="F185" t="str">
        <f>entry!F98</f>
        <v>Solon</v>
      </c>
      <c r="G185" t="str">
        <f>entry!G98</f>
        <v>Solon</v>
      </c>
      <c r="H185" s="21">
        <f>entry!H98</f>
        <v>0</v>
      </c>
      <c r="I185">
        <f>entry!I98</f>
        <v>4.0433599999999998</v>
      </c>
      <c r="J185">
        <f>entry!J98</f>
        <v>6.862E-2</v>
      </c>
      <c r="K185">
        <f>entry!K98</f>
        <v>1.09158</v>
      </c>
      <c r="L185">
        <f>entry!L98</f>
        <v>0.27378999999999998</v>
      </c>
      <c r="M185">
        <f>entry!M98</f>
        <v>0</v>
      </c>
      <c r="N185">
        <f>entry!N98</f>
        <v>10.976290000000001</v>
      </c>
      <c r="O185">
        <f>entry!O98</f>
        <v>0</v>
      </c>
      <c r="P185">
        <f>entry!P98</f>
        <v>9.5508199999999999</v>
      </c>
      <c r="Q185">
        <f>entry!Q98</f>
        <v>2.3999999999999998E-3</v>
      </c>
      <c r="R185">
        <f>entry!R98</f>
        <v>26.006860000000003</v>
      </c>
      <c r="S185" s="21">
        <f>entry!S98</f>
        <v>0</v>
      </c>
      <c r="T185" s="21">
        <f>entry!T98</f>
        <v>0</v>
      </c>
      <c r="U185" s="21">
        <f>entry!U98</f>
        <v>0</v>
      </c>
      <c r="V185" s="21">
        <f>entry!V98</f>
        <v>0</v>
      </c>
      <c r="W185" s="21">
        <f>entry!W98</f>
        <v>0</v>
      </c>
      <c r="X185" s="21">
        <f>entry!X98</f>
        <v>0</v>
      </c>
      <c r="Y185" s="21">
        <f>entry!Y98</f>
        <v>0</v>
      </c>
      <c r="Z185" s="21">
        <f>entry!Z98</f>
        <v>0</v>
      </c>
      <c r="AA185" s="21">
        <f>entry!AA98</f>
        <v>0</v>
      </c>
      <c r="AB185" s="21">
        <f>entry!AB98</f>
        <v>0</v>
      </c>
      <c r="AD185"/>
    </row>
    <row r="186" spans="1:30" x14ac:dyDescent="0.2">
      <c r="A186">
        <f>entry!A102</f>
        <v>349</v>
      </c>
      <c r="B186">
        <f>entry!B102</f>
        <v>350</v>
      </c>
      <c r="C186" t="str">
        <f>entry!C102</f>
        <v>SOSA4</v>
      </c>
      <c r="D186" t="str">
        <f>entry!D102</f>
        <v>SOS</v>
      </c>
      <c r="E186" t="str">
        <f>entry!E102</f>
        <v>SO UR- M &amp; W Properties</v>
      </c>
      <c r="F186" t="str">
        <f>entry!F102</f>
        <v>Solon</v>
      </c>
      <c r="G186" t="str">
        <f>entry!G102</f>
        <v>Solon</v>
      </c>
      <c r="H186" s="21">
        <f>entry!H102</f>
        <v>0</v>
      </c>
      <c r="I186">
        <f>entry!I102</f>
        <v>4.0433599999999998</v>
      </c>
      <c r="J186">
        <f>entry!J102</f>
        <v>6.862E-2</v>
      </c>
      <c r="K186">
        <f>entry!K102</f>
        <v>1.09158</v>
      </c>
      <c r="L186">
        <f>entry!L102</f>
        <v>0.27378999999999998</v>
      </c>
      <c r="M186">
        <f>entry!M102</f>
        <v>0</v>
      </c>
      <c r="N186">
        <f>entry!N102</f>
        <v>10.976290000000001</v>
      </c>
      <c r="O186">
        <f>entry!O102</f>
        <v>0</v>
      </c>
      <c r="P186">
        <f>entry!P102</f>
        <v>9.5508199999999999</v>
      </c>
      <c r="Q186">
        <f>entry!Q102</f>
        <v>2.3999999999999998E-3</v>
      </c>
      <c r="R186">
        <f>entry!R102</f>
        <v>26.006860000000003</v>
      </c>
      <c r="S186" s="21">
        <f>entry!S102</f>
        <v>0</v>
      </c>
      <c r="T186" s="21">
        <f>entry!T102</f>
        <v>0</v>
      </c>
      <c r="U186" s="21">
        <f>entry!U102</f>
        <v>0</v>
      </c>
      <c r="V186" s="21">
        <f>entry!V102</f>
        <v>0</v>
      </c>
      <c r="W186" s="21">
        <f>entry!W102</f>
        <v>0</v>
      </c>
      <c r="X186" s="21">
        <f>entry!X102</f>
        <v>0</v>
      </c>
      <c r="Y186" s="21">
        <f>entry!Y102</f>
        <v>0</v>
      </c>
      <c r="Z186" s="21">
        <f>entry!Z102</f>
        <v>0</v>
      </c>
      <c r="AA186" s="21">
        <f>entry!AA102</f>
        <v>0</v>
      </c>
      <c r="AB186" s="21">
        <f>entry!AB102</f>
        <v>0</v>
      </c>
      <c r="AD186"/>
    </row>
    <row r="187" spans="1:30" x14ac:dyDescent="0.2">
      <c r="A187">
        <f>entry!A109</f>
        <v>364</v>
      </c>
      <c r="B187">
        <f>entry!B109</f>
        <v>365</v>
      </c>
      <c r="C187" t="str">
        <f>entry!C109</f>
        <v>SOSA5</v>
      </c>
      <c r="D187" t="str">
        <f>entry!D109</f>
        <v>SOS</v>
      </c>
      <c r="E187" t="str">
        <f>entry!E109</f>
        <v>SO UR - SNCC2</v>
      </c>
      <c r="F187" t="str">
        <f>entry!F109</f>
        <v>Solon</v>
      </c>
      <c r="G187" t="str">
        <f>entry!G109</f>
        <v>Solon</v>
      </c>
      <c r="H187" s="21">
        <f>entry!H109</f>
        <v>0</v>
      </c>
      <c r="I187">
        <f>entry!I109</f>
        <v>4.0433599999999998</v>
      </c>
      <c r="J187">
        <f>entry!J109</f>
        <v>6.862E-2</v>
      </c>
      <c r="K187">
        <f>entry!K109</f>
        <v>1.09158</v>
      </c>
      <c r="L187">
        <f>entry!L109</f>
        <v>0.27378999999999998</v>
      </c>
      <c r="M187">
        <f>entry!M109</f>
        <v>0</v>
      </c>
      <c r="N187">
        <f>entry!N109</f>
        <v>10.976290000000001</v>
      </c>
      <c r="O187">
        <f>entry!O109</f>
        <v>0</v>
      </c>
      <c r="P187">
        <f>entry!P109</f>
        <v>9.5508199999999999</v>
      </c>
      <c r="Q187">
        <f>entry!Q109</f>
        <v>2.3999999999999998E-3</v>
      </c>
      <c r="R187">
        <f>entry!R109</f>
        <v>26.006860000000003</v>
      </c>
      <c r="S187" s="21">
        <f>entry!S109</f>
        <v>0</v>
      </c>
      <c r="T187" s="21">
        <f>entry!T109</f>
        <v>0</v>
      </c>
      <c r="U187" s="21">
        <f>entry!U109</f>
        <v>0</v>
      </c>
      <c r="V187" s="21">
        <f>entry!V109</f>
        <v>0</v>
      </c>
      <c r="W187" s="21">
        <f>entry!W109</f>
        <v>0</v>
      </c>
      <c r="X187" s="21">
        <f>entry!X109</f>
        <v>0</v>
      </c>
      <c r="Y187" s="21">
        <f>entry!Y109</f>
        <v>0</v>
      </c>
      <c r="Z187" s="21">
        <f>entry!Z109</f>
        <v>0</v>
      </c>
      <c r="AA187" s="21">
        <f>entry!AA109</f>
        <v>0</v>
      </c>
      <c r="AB187" s="21">
        <f>entry!AB109</f>
        <v>0</v>
      </c>
      <c r="AD187"/>
    </row>
    <row r="188" spans="1:30" x14ac:dyDescent="0.2">
      <c r="A188">
        <f>entry!A146</f>
        <v>444</v>
      </c>
      <c r="B188">
        <f>entry!B146</f>
        <v>445</v>
      </c>
      <c r="C188" t="str">
        <f>entry!C146</f>
        <v>SOSA6</v>
      </c>
      <c r="D188" t="str">
        <f>entry!D146</f>
        <v>SOS</v>
      </c>
      <c r="E188" t="str">
        <f>entry!E146</f>
        <v>SOLON-UR NURSING CARE AGR 3 INC</v>
      </c>
      <c r="F188" t="str">
        <f>entry!F146</f>
        <v>Solon</v>
      </c>
      <c r="G188" t="str">
        <f>entry!G146</f>
        <v>Solon</v>
      </c>
      <c r="H188" s="21">
        <f>entry!H146</f>
        <v>297307</v>
      </c>
      <c r="I188">
        <f>entry!I146</f>
        <v>4.0433599999999998</v>
      </c>
      <c r="J188">
        <f>entry!J146</f>
        <v>6.862E-2</v>
      </c>
      <c r="K188">
        <f>entry!K146</f>
        <v>1.09158</v>
      </c>
      <c r="L188">
        <f>entry!L146</f>
        <v>0.27378999999999998</v>
      </c>
      <c r="M188">
        <f>entry!M146</f>
        <v>0</v>
      </c>
      <c r="N188">
        <f>entry!N146</f>
        <v>10.976290000000001</v>
      </c>
      <c r="O188">
        <f>entry!O146</f>
        <v>0</v>
      </c>
      <c r="P188">
        <f>entry!P146</f>
        <v>9.5508199999999999</v>
      </c>
      <c r="Q188">
        <f>entry!Q146</f>
        <v>2.3999999999999998E-3</v>
      </c>
      <c r="R188">
        <f>entry!R146</f>
        <v>26.006860000000003</v>
      </c>
      <c r="S188" s="21">
        <f>entry!S146</f>
        <v>1202.1192315200001</v>
      </c>
      <c r="T188" s="21">
        <f>entry!T146</f>
        <v>20.401206340000002</v>
      </c>
      <c r="U188" s="21">
        <f>entry!U146</f>
        <v>324.53437506</v>
      </c>
      <c r="V188" s="21">
        <f>entry!V146</f>
        <v>81.399683530000004</v>
      </c>
      <c r="W188" s="21">
        <f>entry!W146</f>
        <v>0</v>
      </c>
      <c r="X188" s="21">
        <f>entry!X146</f>
        <v>3263.3278510300001</v>
      </c>
      <c r="Y188" s="21">
        <f>entry!Y146</f>
        <v>0</v>
      </c>
      <c r="Z188" s="21">
        <f>entry!Z146</f>
        <v>2839.5256417400001</v>
      </c>
      <c r="AA188" s="21">
        <f>entry!AA146</f>
        <v>0.71353679999999997</v>
      </c>
      <c r="AB188" s="21">
        <f>entry!AB146</f>
        <v>7732.0215260200002</v>
      </c>
      <c r="AD188"/>
    </row>
    <row r="189" spans="1:30" x14ac:dyDescent="0.2">
      <c r="C189"/>
      <c r="E189"/>
      <c r="H189" s="20">
        <f>SUM(H182:H188)</f>
        <v>25751283</v>
      </c>
      <c r="J189"/>
      <c r="N189"/>
      <c r="Q189"/>
      <c r="R189"/>
      <c r="S189" s="20">
        <f t="shared" ref="S189:AB189" si="4">SUM(S182:S188)</f>
        <v>104121.70763087999</v>
      </c>
      <c r="T189" s="20">
        <f t="shared" si="4"/>
        <v>1767.05303946</v>
      </c>
      <c r="U189" s="20">
        <f t="shared" si="4"/>
        <v>28109.58549714</v>
      </c>
      <c r="V189" s="20">
        <f t="shared" si="4"/>
        <v>7050.4437725699991</v>
      </c>
      <c r="W189" s="20">
        <f t="shared" si="4"/>
        <v>0</v>
      </c>
      <c r="X189" s="20">
        <f t="shared" si="4"/>
        <v>282653.55008006998</v>
      </c>
      <c r="Y189" s="20">
        <f t="shared" si="4"/>
        <v>0</v>
      </c>
      <c r="Z189" s="20">
        <f t="shared" si="4"/>
        <v>245945.86870205999</v>
      </c>
      <c r="AA189" s="20">
        <f t="shared" si="4"/>
        <v>61.803079199999992</v>
      </c>
      <c r="AB189" s="20">
        <f t="shared" si="4"/>
        <v>669710.01180137997</v>
      </c>
      <c r="AD189"/>
    </row>
    <row r="190" spans="1:30" x14ac:dyDescent="0.2">
      <c r="C190"/>
      <c r="E190"/>
      <c r="H190" s="21"/>
      <c r="J190"/>
      <c r="N190"/>
      <c r="Q190"/>
      <c r="R190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D190"/>
    </row>
    <row r="191" spans="1:30" ht="13.5" thickBot="1" x14ac:dyDescent="0.25">
      <c r="H191" s="52">
        <f>SUM(H72,H81,H159,H180,H189)</f>
        <v>967401924</v>
      </c>
      <c r="I191" s="53"/>
      <c r="K191" s="53"/>
      <c r="L191" s="53"/>
      <c r="M191" s="53"/>
      <c r="O191" s="53"/>
      <c r="S191" s="52">
        <f t="shared" ref="S191:AB191" si="5">SUM(S72,S81,S159,S180,S189)</f>
        <v>3911554.2434246391</v>
      </c>
      <c r="T191" s="52">
        <f t="shared" si="5"/>
        <v>66383.120024880016</v>
      </c>
      <c r="U191" s="52">
        <f t="shared" si="5"/>
        <v>1055996.5921999202</v>
      </c>
      <c r="V191" s="52">
        <f t="shared" si="5"/>
        <v>228133.34552393001</v>
      </c>
      <c r="W191" s="52">
        <f t="shared" si="5"/>
        <v>31622.819893470005</v>
      </c>
      <c r="X191" s="52">
        <f t="shared" si="5"/>
        <v>11286221.068964688</v>
      </c>
      <c r="Y191" s="52">
        <f t="shared" si="5"/>
        <v>10035.835508000002</v>
      </c>
      <c r="Z191" s="52">
        <f t="shared" si="5"/>
        <v>11408275.123558601</v>
      </c>
      <c r="AA191" s="52">
        <f t="shared" si="5"/>
        <v>2321.7646175999994</v>
      </c>
      <c r="AB191" s="52">
        <f t="shared" si="5"/>
        <v>28000543.913715735</v>
      </c>
    </row>
    <row r="192" spans="1:30" ht="13.5" thickTop="1" x14ac:dyDescent="0.2"/>
    <row r="193" spans="1:28" x14ac:dyDescent="0.2">
      <c r="A193" t="s">
        <v>57</v>
      </c>
      <c r="B193" t="str">
        <f>entry!B168</f>
        <v>The State of Iowa partially reimburses school</v>
      </c>
      <c r="C193" s="4"/>
    </row>
    <row r="194" spans="1:28" x14ac:dyDescent="0.2">
      <c r="B194" t="str">
        <f>entry!B169</f>
        <v>dollars diverted to TIFs.</v>
      </c>
      <c r="C194" s="4"/>
    </row>
    <row r="195" spans="1:28" x14ac:dyDescent="0.2">
      <c r="AB195" s="3"/>
    </row>
  </sheetData>
  <mergeCells count="1">
    <mergeCell ref="I1:AD1"/>
  </mergeCells>
  <phoneticPr fontId="10" type="noConversion"/>
  <printOptions horizontalCentered="1"/>
  <pageMargins left="0" right="0" top="0.53" bottom="0" header="0.42" footer="0"/>
  <pageSetup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D224"/>
  <sheetViews>
    <sheetView topLeftCell="D189" workbookViewId="0">
      <selection activeCell="H225" sqref="H225"/>
    </sheetView>
  </sheetViews>
  <sheetFormatPr defaultRowHeight="12.75" x14ac:dyDescent="0.2"/>
  <cols>
    <col min="1" max="1" width="6.140625" style="61" customWidth="1"/>
    <col min="2" max="2" width="5.42578125" style="61" customWidth="1"/>
    <col min="3" max="3" width="8.140625" style="1" customWidth="1"/>
    <col min="4" max="4" width="7" customWidth="1"/>
    <col min="5" max="5" width="42" style="1" customWidth="1"/>
    <col min="6" max="6" width="11.140625" customWidth="1"/>
    <col min="7" max="7" width="10.42578125" customWidth="1"/>
    <col min="8" max="8" width="15.140625" style="45" customWidth="1"/>
    <col min="9" max="9" width="6.85546875" hidden="1" customWidth="1"/>
    <col min="10" max="10" width="7.7109375" style="5" hidden="1" customWidth="1"/>
    <col min="11" max="11" width="8" hidden="1" customWidth="1"/>
    <col min="12" max="12" width="6.85546875" hidden="1" customWidth="1"/>
    <col min="13" max="13" width="7.7109375" hidden="1" customWidth="1"/>
    <col min="14" max="14" width="8.5703125" style="5" hidden="1" customWidth="1"/>
    <col min="15" max="15" width="8.140625" hidden="1" customWidth="1"/>
    <col min="16" max="16" width="8.5703125" hidden="1" customWidth="1"/>
    <col min="17" max="17" width="7.5703125" style="5" hidden="1" customWidth="1"/>
    <col min="18" max="18" width="8.5703125" style="5" customWidth="1"/>
    <col min="19" max="19" width="10.7109375" customWidth="1"/>
    <col min="20" max="20" width="8" customWidth="1"/>
    <col min="21" max="21" width="10.5703125" customWidth="1"/>
    <col min="22" max="22" width="9.28515625" customWidth="1"/>
    <col min="23" max="23" width="8.7109375" customWidth="1"/>
    <col min="24" max="24" width="12.140625" customWidth="1"/>
    <col min="25" max="25" width="9" customWidth="1"/>
    <col min="26" max="26" width="12.140625" customWidth="1"/>
    <col min="27" max="27" width="7.7109375" bestFit="1" customWidth="1"/>
    <col min="28" max="28" width="12.85546875" customWidth="1"/>
    <col min="29" max="29" width="5.7109375" customWidth="1"/>
    <col min="30" max="30" width="9.140625" style="5"/>
  </cols>
  <sheetData>
    <row r="1" spans="1:30" ht="26.25" x14ac:dyDescent="0.4">
      <c r="A1" s="64"/>
      <c r="B1" s="64"/>
      <c r="C1" s="10"/>
      <c r="D1" s="38"/>
      <c r="E1" s="10"/>
      <c r="F1" s="38"/>
      <c r="G1" s="38"/>
      <c r="H1" s="39" t="str">
        <f>entry!H1</f>
        <v>FY24</v>
      </c>
      <c r="I1" s="158" t="s">
        <v>223</v>
      </c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3"/>
    </row>
    <row r="2" spans="1:30" ht="26.25" x14ac:dyDescent="0.4">
      <c r="A2" s="64"/>
      <c r="B2" s="64"/>
      <c r="C2" s="10"/>
      <c r="D2" s="38"/>
      <c r="E2" s="10"/>
      <c r="F2" s="38"/>
      <c r="G2" s="38"/>
      <c r="H2" s="39"/>
      <c r="I2" s="40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41" t="str">
        <f>entry!K4</f>
        <v xml:space="preserve">2022 Increment Valuations (for FY24 Taxes) and 2021 (FY23) Levies (for estimates prior to levies being certified).  </v>
      </c>
      <c r="V2" s="13"/>
      <c r="W2" s="13"/>
      <c r="X2" s="13"/>
      <c r="Y2" s="13"/>
      <c r="Z2" s="13"/>
      <c r="AA2" s="13"/>
      <c r="AB2" s="13"/>
      <c r="AC2" s="13"/>
      <c r="AD2" s="13"/>
    </row>
    <row r="3" spans="1:30" x14ac:dyDescent="0.2">
      <c r="A3" s="9" t="s">
        <v>163</v>
      </c>
      <c r="D3" s="43">
        <f>entry!D3</f>
        <v>2022</v>
      </c>
      <c r="E3" s="9" t="s">
        <v>164</v>
      </c>
      <c r="H3" s="11"/>
    </row>
    <row r="4" spans="1:30" x14ac:dyDescent="0.2">
      <c r="A4" s="9" t="s">
        <v>165</v>
      </c>
      <c r="D4" s="43" t="str">
        <f>entry!D4</f>
        <v>2023-2024</v>
      </c>
      <c r="E4" s="44"/>
      <c r="I4" s="1" t="s">
        <v>5</v>
      </c>
      <c r="N4" s="6" t="s">
        <v>8</v>
      </c>
      <c r="P4" s="1" t="s">
        <v>3</v>
      </c>
    </row>
    <row r="5" spans="1:30" x14ac:dyDescent="0.2">
      <c r="I5" s="27" t="s">
        <v>6</v>
      </c>
      <c r="K5" s="1" t="s">
        <v>50</v>
      </c>
      <c r="L5" s="1" t="s">
        <v>5</v>
      </c>
      <c r="M5" s="1" t="s">
        <v>8</v>
      </c>
      <c r="N5" s="6" t="s">
        <v>6</v>
      </c>
      <c r="O5" s="1" t="s">
        <v>55</v>
      </c>
      <c r="P5" s="1" t="s">
        <v>65</v>
      </c>
      <c r="R5" s="6" t="s">
        <v>47</v>
      </c>
      <c r="U5" s="1" t="s">
        <v>50</v>
      </c>
      <c r="V5" s="1" t="s">
        <v>5</v>
      </c>
      <c r="W5" s="1" t="s">
        <v>8</v>
      </c>
      <c r="Y5" s="1" t="s">
        <v>55</v>
      </c>
      <c r="AD5" s="6"/>
    </row>
    <row r="6" spans="1:30" x14ac:dyDescent="0.2">
      <c r="A6" s="1" t="s">
        <v>7</v>
      </c>
      <c r="B6" s="1" t="s">
        <v>7</v>
      </c>
      <c r="C6" s="1" t="s">
        <v>134</v>
      </c>
      <c r="D6" t="s">
        <v>134</v>
      </c>
      <c r="H6" s="46" t="s">
        <v>62</v>
      </c>
      <c r="I6" s="1" t="s">
        <v>63</v>
      </c>
      <c r="J6" s="6" t="s">
        <v>10</v>
      </c>
      <c r="K6" s="1" t="s">
        <v>3</v>
      </c>
      <c r="L6" s="1" t="s">
        <v>11</v>
      </c>
      <c r="M6" s="1" t="s">
        <v>11</v>
      </c>
      <c r="N6" s="6" t="s">
        <v>63</v>
      </c>
      <c r="O6" s="1" t="s">
        <v>59</v>
      </c>
      <c r="P6" s="1" t="s">
        <v>64</v>
      </c>
      <c r="Q6" s="6" t="s">
        <v>7</v>
      </c>
      <c r="R6" s="6" t="s">
        <v>209</v>
      </c>
      <c r="S6" s="1" t="s">
        <v>5</v>
      </c>
      <c r="T6" s="1" t="s">
        <v>10</v>
      </c>
      <c r="U6" s="1" t="s">
        <v>3</v>
      </c>
      <c r="V6" s="1" t="s">
        <v>11</v>
      </c>
      <c r="W6" s="1" t="s">
        <v>11</v>
      </c>
      <c r="X6" s="1" t="s">
        <v>8</v>
      </c>
      <c r="Y6" s="1" t="s">
        <v>59</v>
      </c>
      <c r="Z6" s="1" t="s">
        <v>3</v>
      </c>
      <c r="AA6" s="1" t="s">
        <v>7</v>
      </c>
      <c r="AB6" s="1"/>
      <c r="AD6" s="6"/>
    </row>
    <row r="7" spans="1:30" x14ac:dyDescent="0.2">
      <c r="A7" s="2" t="s">
        <v>168</v>
      </c>
      <c r="B7" s="2" t="s">
        <v>160</v>
      </c>
      <c r="C7" s="2" t="s">
        <v>1</v>
      </c>
      <c r="D7" s="47" t="s">
        <v>2</v>
      </c>
      <c r="E7" s="2" t="s">
        <v>12</v>
      </c>
      <c r="F7" s="47" t="s">
        <v>4</v>
      </c>
      <c r="G7" s="47" t="s">
        <v>3</v>
      </c>
      <c r="H7" s="48" t="s">
        <v>0</v>
      </c>
      <c r="I7" s="2" t="s">
        <v>64</v>
      </c>
      <c r="J7" s="7" t="s">
        <v>6</v>
      </c>
      <c r="K7" s="2" t="s">
        <v>6</v>
      </c>
      <c r="L7" s="2" t="s">
        <v>6</v>
      </c>
      <c r="M7" s="2" t="s">
        <v>6</v>
      </c>
      <c r="N7" s="7" t="s">
        <v>64</v>
      </c>
      <c r="O7" s="2" t="s">
        <v>6</v>
      </c>
      <c r="P7" s="2" t="s">
        <v>66</v>
      </c>
      <c r="Q7" s="7" t="s">
        <v>6</v>
      </c>
      <c r="R7" s="7" t="s">
        <v>6</v>
      </c>
      <c r="S7" s="2" t="s">
        <v>9</v>
      </c>
      <c r="T7" s="2" t="s">
        <v>9</v>
      </c>
      <c r="U7" s="2" t="s">
        <v>9</v>
      </c>
      <c r="V7" s="2" t="s">
        <v>9</v>
      </c>
      <c r="W7" s="2" t="s">
        <v>9</v>
      </c>
      <c r="X7" s="2" t="s">
        <v>9</v>
      </c>
      <c r="Y7" s="2" t="s">
        <v>9</v>
      </c>
      <c r="Z7" s="2" t="s">
        <v>9</v>
      </c>
      <c r="AA7" s="2" t="s">
        <v>9</v>
      </c>
      <c r="AB7" s="2" t="s">
        <v>51</v>
      </c>
      <c r="AD7" s="7"/>
    </row>
    <row r="8" spans="1:30" x14ac:dyDescent="0.2">
      <c r="A8" s="65"/>
      <c r="B8" s="65"/>
      <c r="C8" s="2"/>
      <c r="D8" s="47"/>
      <c r="E8" s="2"/>
      <c r="F8" s="47"/>
      <c r="G8" s="47"/>
      <c r="H8" s="48"/>
      <c r="I8" s="2"/>
      <c r="J8" s="7"/>
      <c r="K8" s="2"/>
      <c r="L8" s="2"/>
      <c r="M8" s="2"/>
      <c r="N8" s="7"/>
      <c r="O8" s="2"/>
      <c r="P8" s="2"/>
      <c r="Q8" s="7"/>
      <c r="R8" s="7"/>
      <c r="S8" s="2"/>
      <c r="T8" s="2"/>
      <c r="U8" s="2"/>
      <c r="V8" s="2"/>
      <c r="W8" s="2"/>
      <c r="X8" s="2"/>
      <c r="Y8" s="2"/>
      <c r="Z8" s="2"/>
      <c r="AA8" s="2"/>
      <c r="AB8" s="2"/>
      <c r="AD8" s="7"/>
    </row>
    <row r="9" spans="1:30" x14ac:dyDescent="0.2">
      <c r="A9" s="65"/>
      <c r="B9" s="65"/>
      <c r="C9" s="2"/>
      <c r="D9" s="47"/>
      <c r="E9" s="2"/>
      <c r="F9" s="47"/>
      <c r="G9" s="47"/>
      <c r="H9" s="48"/>
      <c r="I9" s="2"/>
      <c r="J9" s="7"/>
      <c r="K9" s="2"/>
      <c r="L9" s="2"/>
      <c r="M9" s="2"/>
      <c r="N9" s="7"/>
      <c r="O9" s="2"/>
      <c r="P9" s="2"/>
      <c r="Q9" s="7"/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D9" s="7"/>
    </row>
    <row r="10" spans="1:30" ht="15.75" x14ac:dyDescent="0.25">
      <c r="A10" s="49" t="s">
        <v>15</v>
      </c>
      <c r="B10" s="65"/>
      <c r="C10" s="2"/>
      <c r="D10" s="47"/>
      <c r="E10" s="2"/>
      <c r="F10" s="47"/>
      <c r="G10" s="47"/>
      <c r="H10" s="48"/>
      <c r="I10" s="2"/>
      <c r="J10" s="7"/>
      <c r="K10" s="2"/>
      <c r="L10" s="2"/>
      <c r="M10" s="2"/>
      <c r="N10" s="7"/>
      <c r="O10" s="2"/>
      <c r="P10" s="2"/>
      <c r="Q10" s="7"/>
      <c r="R10" s="7"/>
      <c r="S10" s="2"/>
      <c r="T10" s="2"/>
      <c r="U10" s="2"/>
      <c r="V10" s="2"/>
      <c r="W10" s="2"/>
      <c r="X10" s="2"/>
      <c r="Y10" s="2"/>
      <c r="Z10" s="2"/>
      <c r="AA10" s="2"/>
      <c r="AB10" s="2"/>
      <c r="AD10" s="7"/>
    </row>
    <row r="11" spans="1:30" ht="15.75" x14ac:dyDescent="0.25">
      <c r="A11" s="66"/>
      <c r="B11" s="65"/>
      <c r="C11" s="2"/>
      <c r="D11" s="47"/>
      <c r="E11" s="2"/>
      <c r="F11" s="47"/>
      <c r="G11" s="47"/>
      <c r="H11" s="48"/>
      <c r="I11" s="2"/>
      <c r="J11" s="7"/>
      <c r="K11" s="2"/>
      <c r="L11" s="2"/>
      <c r="M11" s="2"/>
      <c r="N11" s="7"/>
      <c r="O11" s="2"/>
      <c r="P11" s="2"/>
      <c r="Q11" s="7"/>
      <c r="R11" s="7"/>
      <c r="S11" s="2"/>
      <c r="T11" s="2"/>
      <c r="U11" s="2"/>
      <c r="V11" s="2"/>
      <c r="W11" s="2"/>
      <c r="X11" s="2"/>
      <c r="Y11" s="2"/>
      <c r="Z11" s="2"/>
      <c r="AA11" s="2"/>
      <c r="AB11" s="2"/>
      <c r="AD11" s="7"/>
    </row>
    <row r="12" spans="1:30" ht="15.75" x14ac:dyDescent="0.25">
      <c r="A12" s="66"/>
      <c r="B12" s="65"/>
      <c r="C12" s="2"/>
      <c r="D12" s="47"/>
      <c r="E12" s="2"/>
      <c r="F12" s="47"/>
      <c r="G12" s="47"/>
      <c r="H12" s="48"/>
      <c r="I12" s="2"/>
      <c r="J12" s="7"/>
      <c r="K12" s="2"/>
      <c r="L12" s="2"/>
      <c r="M12" s="2"/>
      <c r="N12" s="7"/>
      <c r="O12" s="2"/>
      <c r="P12" s="2"/>
      <c r="Q12" s="7"/>
      <c r="R12" s="7"/>
      <c r="S12" s="2"/>
      <c r="T12" s="2"/>
      <c r="U12" s="2"/>
      <c r="V12" s="2"/>
      <c r="W12" s="2"/>
      <c r="X12" s="2"/>
      <c r="Y12" s="2"/>
      <c r="Z12" s="2"/>
      <c r="AA12" s="2"/>
      <c r="AB12" s="2"/>
      <c r="AD12" s="7"/>
    </row>
    <row r="13" spans="1:30" ht="15.75" x14ac:dyDescent="0.25">
      <c r="B13" s="65"/>
      <c r="C13" s="2"/>
      <c r="D13" s="47"/>
      <c r="E13" s="49" t="s">
        <v>343</v>
      </c>
      <c r="F13" s="47"/>
      <c r="G13" s="47"/>
      <c r="H13" s="48"/>
      <c r="I13" s="2"/>
      <c r="J13" s="7"/>
      <c r="K13" s="2"/>
      <c r="L13" s="2"/>
      <c r="M13" s="2"/>
      <c r="N13" s="7"/>
      <c r="O13" s="2"/>
      <c r="P13" s="2"/>
      <c r="Q13" s="7"/>
      <c r="R13" s="7"/>
      <c r="S13" s="2"/>
      <c r="T13" s="2"/>
      <c r="U13" s="2"/>
      <c r="V13" s="2"/>
      <c r="W13" s="2"/>
      <c r="X13" s="2"/>
      <c r="Y13" s="2"/>
      <c r="Z13" s="2"/>
      <c r="AA13" s="2"/>
      <c r="AB13" s="2"/>
      <c r="AD13" s="7"/>
    </row>
    <row r="14" spans="1:30" x14ac:dyDescent="0.2">
      <c r="A14" s="61">
        <f>entry!A15</f>
        <v>115</v>
      </c>
      <c r="B14" s="61">
        <f>entry!B15</f>
        <v>116</v>
      </c>
      <c r="C14" t="str">
        <f>entry!C15</f>
        <v>CVCA1</v>
      </c>
      <c r="D14" t="str">
        <f>entry!D15</f>
        <v>CVC</v>
      </c>
      <c r="E14" t="str">
        <f>entry!E15</f>
        <v>CPMI</v>
      </c>
      <c r="F14" t="str">
        <f>entry!F15</f>
        <v>Coralville</v>
      </c>
      <c r="G14" t="str">
        <f>entry!G15</f>
        <v>Clear Creek</v>
      </c>
      <c r="H14" s="21">
        <f>entry!H15</f>
        <v>5381265</v>
      </c>
      <c r="I14">
        <f>entry!I15</f>
        <v>4.0433599999999998</v>
      </c>
      <c r="J14">
        <f>entry!J15</f>
        <v>6.862E-2</v>
      </c>
      <c r="K14">
        <f>entry!K15</f>
        <v>1.09158</v>
      </c>
      <c r="L14">
        <f>entry!L15</f>
        <v>0.27378999999999998</v>
      </c>
      <c r="M14" s="5"/>
      <c r="N14" s="5">
        <f>entry!N15</f>
        <v>12.1921</v>
      </c>
      <c r="O14" s="5">
        <f>entry!O15</f>
        <v>0</v>
      </c>
      <c r="P14" s="5">
        <f>entry!P15</f>
        <v>12.711349999999999</v>
      </c>
      <c r="Q14" s="5">
        <f>entry!Q15</f>
        <v>2.3999999999999998E-3</v>
      </c>
      <c r="R14" s="5">
        <f>entry!R15</f>
        <v>30.383199999999999</v>
      </c>
      <c r="S14" s="21">
        <f>entry!S15</f>
        <v>21758.391650400001</v>
      </c>
      <c r="T14" s="21">
        <f>entry!T15</f>
        <v>369.26240430000001</v>
      </c>
      <c r="U14" s="21">
        <f>entry!U15</f>
        <v>5874.0812487000003</v>
      </c>
      <c r="V14" s="21">
        <f>entry!V15</f>
        <v>1473.3365443499999</v>
      </c>
      <c r="W14" s="21">
        <f>entry!W15</f>
        <v>0</v>
      </c>
      <c r="X14" s="21">
        <f>entry!X15</f>
        <v>65608.921006500008</v>
      </c>
      <c r="Y14" s="21">
        <f>entry!Y15</f>
        <v>0</v>
      </c>
      <c r="Z14" s="21">
        <f>entry!Z15</f>
        <v>68403.142857750005</v>
      </c>
      <c r="AA14" s="21">
        <f>entry!AA15</f>
        <v>12.915035999999999</v>
      </c>
      <c r="AB14" s="21">
        <f>entry!AB15</f>
        <v>163500.05074800001</v>
      </c>
      <c r="AD14"/>
    </row>
    <row r="15" spans="1:30" x14ac:dyDescent="0.2">
      <c r="A15" s="61">
        <f>entry!A24</f>
        <v>151</v>
      </c>
      <c r="B15" s="61">
        <f>entry!B24</f>
        <v>152</v>
      </c>
      <c r="C15" t="str">
        <f>entry!C24</f>
        <v>CVCA2</v>
      </c>
      <c r="D15" t="str">
        <f>entry!D24</f>
        <v>CVC</v>
      </c>
      <c r="E15" t="str">
        <f>entry!E24</f>
        <v>CADSI</v>
      </c>
      <c r="F15" t="str">
        <f>entry!F24</f>
        <v>Coralville</v>
      </c>
      <c r="G15" t="str">
        <f>entry!G24</f>
        <v>Clear Creek</v>
      </c>
      <c r="H15" s="21">
        <f>entry!H24</f>
        <v>2337105</v>
      </c>
      <c r="I15">
        <f>entry!I24</f>
        <v>4.0433599999999998</v>
      </c>
      <c r="J15">
        <f>entry!J24</f>
        <v>6.862E-2</v>
      </c>
      <c r="K15">
        <f>entry!K24</f>
        <v>1.09158</v>
      </c>
      <c r="L15">
        <f>entry!L24</f>
        <v>0.27378999999999998</v>
      </c>
      <c r="M15" s="5"/>
      <c r="N15" s="5">
        <f>entry!N24</f>
        <v>12.1921</v>
      </c>
      <c r="O15" s="5">
        <f>entry!O24</f>
        <v>0</v>
      </c>
      <c r="P15" s="5">
        <f>entry!P24</f>
        <v>12.711349999999999</v>
      </c>
      <c r="Q15" s="5">
        <f>entry!Q24</f>
        <v>2.3999999999999998E-3</v>
      </c>
      <c r="R15" s="5">
        <f>entry!R24</f>
        <v>30.383199999999999</v>
      </c>
      <c r="S15" s="21">
        <f>entry!S24</f>
        <v>9449.7568728000006</v>
      </c>
      <c r="T15" s="21">
        <f>entry!T24</f>
        <v>160.37214510000001</v>
      </c>
      <c r="U15" s="21">
        <f>entry!U24</f>
        <v>2551.1370759000001</v>
      </c>
      <c r="V15" s="21">
        <f>entry!V24</f>
        <v>639.87597794999999</v>
      </c>
      <c r="W15" s="21">
        <f>entry!W24</f>
        <v>0</v>
      </c>
      <c r="X15" s="21">
        <f>entry!X24</f>
        <v>28494.217870500001</v>
      </c>
      <c r="Y15" s="21">
        <f>entry!Y24</f>
        <v>0</v>
      </c>
      <c r="Z15" s="21">
        <f>entry!Z24</f>
        <v>29707.759641749999</v>
      </c>
      <c r="AA15" s="21">
        <f>entry!AA24</f>
        <v>5.6090519999999993</v>
      </c>
      <c r="AB15" s="21">
        <f>entry!AB24</f>
        <v>71008.728636</v>
      </c>
      <c r="AD15"/>
    </row>
    <row r="16" spans="1:30" x14ac:dyDescent="0.2">
      <c r="A16" s="61">
        <f>entry!A25</f>
        <v>153</v>
      </c>
      <c r="B16" s="61">
        <f>entry!B25</f>
        <v>154</v>
      </c>
      <c r="C16" t="str">
        <f>entry!C25</f>
        <v>CVCA3</v>
      </c>
      <c r="D16" t="str">
        <f>entry!D25</f>
        <v>CVC</v>
      </c>
      <c r="E16" t="str">
        <f>entry!E25</f>
        <v>Neural</v>
      </c>
      <c r="F16" t="str">
        <f>entry!F25</f>
        <v>Coralville</v>
      </c>
      <c r="G16" t="str">
        <f>entry!G25</f>
        <v>Clear Creek</v>
      </c>
      <c r="H16" s="21">
        <f>entry!H25</f>
        <v>2555985</v>
      </c>
      <c r="I16">
        <f>entry!I25</f>
        <v>4.0433599999999998</v>
      </c>
      <c r="J16">
        <f>entry!J25</f>
        <v>6.862E-2</v>
      </c>
      <c r="K16">
        <f>entry!K25</f>
        <v>1.09158</v>
      </c>
      <c r="L16">
        <f>entry!L25</f>
        <v>0.27378999999999998</v>
      </c>
      <c r="M16" s="5"/>
      <c r="N16" s="5">
        <f>entry!N25</f>
        <v>12.1921</v>
      </c>
      <c r="O16" s="5">
        <f>entry!O25</f>
        <v>0</v>
      </c>
      <c r="P16" s="5">
        <f>entry!P25</f>
        <v>12.711349999999999</v>
      </c>
      <c r="Q16" s="5">
        <f>entry!Q25</f>
        <v>2.3999999999999998E-3</v>
      </c>
      <c r="R16" s="5">
        <f>entry!R25</f>
        <v>30.383199999999999</v>
      </c>
      <c r="S16" s="21">
        <f>entry!S25</f>
        <v>10334.7675096</v>
      </c>
      <c r="T16" s="21">
        <f>entry!T25</f>
        <v>175.3916907</v>
      </c>
      <c r="U16" s="21">
        <f>entry!U25</f>
        <v>2790.0621063000003</v>
      </c>
      <c r="V16" s="21">
        <f>entry!V25</f>
        <v>699.80313315000001</v>
      </c>
      <c r="W16" s="21">
        <f>entry!W25</f>
        <v>0</v>
      </c>
      <c r="X16" s="21">
        <f>entry!X25</f>
        <v>31162.8247185</v>
      </c>
      <c r="Y16" s="21">
        <f>entry!Y25</f>
        <v>0</v>
      </c>
      <c r="Z16" s="21">
        <f>entry!Z25</f>
        <v>32490.01992975</v>
      </c>
      <c r="AA16" s="21">
        <f>entry!AA25</f>
        <v>6.1343639999999997</v>
      </c>
      <c r="AB16" s="21">
        <f>entry!AB25</f>
        <v>77659.003452000004</v>
      </c>
      <c r="AD16"/>
    </row>
    <row r="17" spans="1:30" x14ac:dyDescent="0.2">
      <c r="A17" s="61">
        <f>entry!A27</f>
        <v>157</v>
      </c>
      <c r="B17" s="61">
        <f>entry!B27</f>
        <v>158</v>
      </c>
      <c r="C17" t="str">
        <f>entry!C27</f>
        <v>CVCA4</v>
      </c>
      <c r="D17" t="str">
        <f>entry!D27</f>
        <v>CVC</v>
      </c>
      <c r="E17" t="str">
        <f>entry!E27</f>
        <v>Uro Surge</v>
      </c>
      <c r="F17" t="str">
        <f>entry!F27</f>
        <v>Coralville</v>
      </c>
      <c r="G17" t="str">
        <f>entry!G27</f>
        <v>Clear Creek</v>
      </c>
      <c r="H17" s="21">
        <f>entry!H27</f>
        <v>1701435</v>
      </c>
      <c r="I17">
        <f>entry!I27</f>
        <v>4.0433599999999998</v>
      </c>
      <c r="J17">
        <f>entry!J27</f>
        <v>6.862E-2</v>
      </c>
      <c r="K17">
        <f>entry!K27</f>
        <v>1.09158</v>
      </c>
      <c r="L17">
        <f>entry!L27</f>
        <v>0.27378999999999998</v>
      </c>
      <c r="M17" s="5"/>
      <c r="N17" s="5">
        <f>entry!N27</f>
        <v>12.1921</v>
      </c>
      <c r="O17" s="5">
        <f>entry!O27</f>
        <v>0</v>
      </c>
      <c r="P17" s="5">
        <f>entry!P27</f>
        <v>12.711349999999999</v>
      </c>
      <c r="Q17" s="5">
        <f>entry!Q27</f>
        <v>2.3999999999999998E-3</v>
      </c>
      <c r="R17" s="5">
        <f>entry!R27</f>
        <v>30.383199999999999</v>
      </c>
      <c r="S17" s="21">
        <f>entry!S27</f>
        <v>6879.5142215999995</v>
      </c>
      <c r="T17" s="21">
        <f>entry!T27</f>
        <v>116.75246969999999</v>
      </c>
      <c r="U17" s="21">
        <f>entry!U27</f>
        <v>1857.2524172999999</v>
      </c>
      <c r="V17" s="21">
        <f>entry!V27</f>
        <v>465.83588864999996</v>
      </c>
      <c r="W17" s="21">
        <f>entry!W27</f>
        <v>0</v>
      </c>
      <c r="X17" s="21">
        <f>entry!X27</f>
        <v>20744.065663499998</v>
      </c>
      <c r="Y17" s="21">
        <f>entry!Y27</f>
        <v>0</v>
      </c>
      <c r="Z17" s="21">
        <f>entry!Z27</f>
        <v>21627.535787249999</v>
      </c>
      <c r="AA17" s="21">
        <f>entry!AA27</f>
        <v>4.0834439999999992</v>
      </c>
      <c r="AB17" s="21">
        <f>entry!AB27</f>
        <v>51695.039892000001</v>
      </c>
      <c r="AD17"/>
    </row>
    <row r="18" spans="1:30" x14ac:dyDescent="0.2">
      <c r="A18" s="56">
        <f>entry!A49</f>
        <v>212</v>
      </c>
      <c r="B18" s="56">
        <f>entry!B49</f>
        <v>213</v>
      </c>
      <c r="C18" s="17" t="str">
        <f>entry!C49</f>
        <v>CVCA5</v>
      </c>
      <c r="D18" s="17" t="str">
        <f>entry!D49</f>
        <v>CVC</v>
      </c>
      <c r="E18" s="17" t="str">
        <f>entry!E49</f>
        <v>Coralville Urban Renewal Area-NCS</v>
      </c>
      <c r="F18" t="str">
        <f>entry!F49</f>
        <v>Coralville</v>
      </c>
      <c r="G18" t="str">
        <f>entry!G49</f>
        <v>Clear Creek</v>
      </c>
      <c r="H18" s="21">
        <f>entry!H49</f>
        <v>6656296</v>
      </c>
      <c r="I18">
        <f>entry!I49</f>
        <v>4.0433599999999998</v>
      </c>
      <c r="J18">
        <f>entry!J49</f>
        <v>6.862E-2</v>
      </c>
      <c r="K18">
        <f>entry!K49</f>
        <v>1.09158</v>
      </c>
      <c r="L18">
        <f>entry!L49</f>
        <v>0.27378999999999998</v>
      </c>
      <c r="M18" s="5"/>
      <c r="N18" s="5">
        <f>entry!N49</f>
        <v>12.1921</v>
      </c>
      <c r="O18" s="5">
        <f>entry!O49</f>
        <v>0</v>
      </c>
      <c r="P18" s="5">
        <f>entry!P49</f>
        <v>12.711349999999999</v>
      </c>
      <c r="Q18" s="5">
        <f>entry!Q49</f>
        <v>2.3999999999999998E-3</v>
      </c>
      <c r="R18" s="5">
        <f>entry!R49</f>
        <v>30.383199999999999</v>
      </c>
      <c r="S18" s="21">
        <f>entry!S49</f>
        <v>26913.800994559999</v>
      </c>
      <c r="T18" s="21">
        <f>entry!T49</f>
        <v>456.75503152000005</v>
      </c>
      <c r="U18" s="21">
        <f>entry!U49</f>
        <v>7265.8795876800004</v>
      </c>
      <c r="V18" s="21">
        <f>entry!V49</f>
        <v>1822.42728184</v>
      </c>
      <c r="W18" s="21">
        <f>entry!W49</f>
        <v>0</v>
      </c>
      <c r="X18" s="21">
        <f>entry!X49</f>
        <v>81154.226461600003</v>
      </c>
      <c r="Y18" s="21">
        <f>entry!Y49</f>
        <v>0</v>
      </c>
      <c r="Z18" s="21">
        <f>entry!Z49</f>
        <v>84610.508159599995</v>
      </c>
      <c r="AA18" s="21">
        <f>entry!AA49</f>
        <v>15.975110399999998</v>
      </c>
      <c r="AB18" s="21">
        <f>entry!AB49</f>
        <v>202239.57262719999</v>
      </c>
      <c r="AD18"/>
    </row>
    <row r="19" spans="1:30" x14ac:dyDescent="0.2">
      <c r="A19" s="56">
        <f>entry!A50</f>
        <v>214</v>
      </c>
      <c r="B19" s="56">
        <f>entry!B50</f>
        <v>215</v>
      </c>
      <c r="C19" s="17" t="str">
        <f>entry!C50</f>
        <v>CVIA6</v>
      </c>
      <c r="D19" s="17" t="str">
        <f>entry!D50</f>
        <v>CVI</v>
      </c>
      <c r="E19" s="17" t="str">
        <f>entry!E50</f>
        <v>Coralville Urban Renewal Area-Oakdale</v>
      </c>
      <c r="F19" t="str">
        <f>entry!F50</f>
        <v>Coralville</v>
      </c>
      <c r="G19" t="str">
        <f>entry!G50</f>
        <v>Iowa City</v>
      </c>
      <c r="H19" s="21">
        <f>entry!H50</f>
        <v>468615</v>
      </c>
      <c r="I19">
        <f>entry!I50</f>
        <v>4.0433599999999998</v>
      </c>
      <c r="J19">
        <f>entry!J50</f>
        <v>6.862E-2</v>
      </c>
      <c r="K19">
        <f>entry!K50</f>
        <v>1.09158</v>
      </c>
      <c r="L19">
        <f>entry!L50</f>
        <v>0.27378999999999998</v>
      </c>
      <c r="M19" s="5"/>
      <c r="N19" s="5">
        <f>entry!N50</f>
        <v>12.1921</v>
      </c>
      <c r="O19" s="5">
        <f>entry!O50</f>
        <v>0</v>
      </c>
      <c r="P19" s="5">
        <f>entry!P50</f>
        <v>11.48405</v>
      </c>
      <c r="Q19" s="5">
        <f>entry!Q50</f>
        <v>2.3999999999999998E-3</v>
      </c>
      <c r="R19" s="5">
        <f>entry!R50</f>
        <v>29.155899999999999</v>
      </c>
      <c r="S19" s="21">
        <f>entry!S50</f>
        <v>1894.7791463999999</v>
      </c>
      <c r="T19" s="21">
        <f>entry!T50</f>
        <v>32.1563613</v>
      </c>
      <c r="U19" s="21">
        <f>entry!U50</f>
        <v>511.53076170000003</v>
      </c>
      <c r="V19" s="21">
        <f>entry!V50</f>
        <v>128.30210084999999</v>
      </c>
      <c r="W19" s="21">
        <f>entry!W50</f>
        <v>0</v>
      </c>
      <c r="X19" s="21">
        <f>entry!X50</f>
        <v>5713.4009415</v>
      </c>
      <c r="Y19" s="21">
        <f>entry!Y50</f>
        <v>0</v>
      </c>
      <c r="Z19" s="21">
        <f>entry!Z50</f>
        <v>5381.5980907499998</v>
      </c>
      <c r="AA19" s="21">
        <f>entry!AA50</f>
        <v>1.124676</v>
      </c>
      <c r="AB19" s="21">
        <f>entry!AB50</f>
        <v>13662.892078499999</v>
      </c>
      <c r="AD19"/>
    </row>
    <row r="20" spans="1:30" x14ac:dyDescent="0.2">
      <c r="A20" s="56">
        <f>entry!A68</f>
        <v>264</v>
      </c>
      <c r="B20" s="56">
        <f>entry!B68</f>
        <v>265</v>
      </c>
      <c r="C20" s="17" t="str">
        <f>entry!C68</f>
        <v>CVCA7</v>
      </c>
      <c r="D20" s="17" t="str">
        <f>entry!D68</f>
        <v>CVC</v>
      </c>
      <c r="E20" s="17" t="str">
        <f>entry!E68</f>
        <v>Coralville Urban Renewal Area-TMD</v>
      </c>
      <c r="F20" t="str">
        <f>entry!F68</f>
        <v>Coralville</v>
      </c>
      <c r="G20" t="str">
        <f>entry!G68</f>
        <v>Clear Creek</v>
      </c>
      <c r="H20" s="21">
        <f>entry!H68</f>
        <v>3420165</v>
      </c>
      <c r="I20">
        <f>entry!I68</f>
        <v>4.0433599999999998</v>
      </c>
      <c r="J20">
        <f>entry!J68</f>
        <v>6.862E-2</v>
      </c>
      <c r="K20">
        <f>entry!K68</f>
        <v>1.09158</v>
      </c>
      <c r="L20">
        <f>entry!L68</f>
        <v>0.27378999999999998</v>
      </c>
      <c r="M20" s="5"/>
      <c r="N20" s="5">
        <f>entry!N68</f>
        <v>12.1921</v>
      </c>
      <c r="O20" s="5">
        <f>entry!O68</f>
        <v>0</v>
      </c>
      <c r="P20" s="5">
        <f>entry!P68</f>
        <v>12.711349999999999</v>
      </c>
      <c r="Q20" s="5">
        <f>entry!Q68</f>
        <v>2.3999999999999998E-3</v>
      </c>
      <c r="R20" s="5">
        <f>entry!R68</f>
        <v>30.383199999999999</v>
      </c>
      <c r="S20" s="21">
        <f>entry!S68</f>
        <v>13828.9583544</v>
      </c>
      <c r="T20" s="21">
        <f>entry!T68</f>
        <v>234.69172230000001</v>
      </c>
      <c r="U20" s="21">
        <f>entry!U68</f>
        <v>3733.3837106999999</v>
      </c>
      <c r="V20" s="21">
        <f>entry!V68</f>
        <v>936.40697534999993</v>
      </c>
      <c r="W20" s="21">
        <f>entry!W68</f>
        <v>0</v>
      </c>
      <c r="X20" s="21">
        <f>entry!X68</f>
        <v>41698.993696500002</v>
      </c>
      <c r="Y20" s="21">
        <f>entry!Y68</f>
        <v>0</v>
      </c>
      <c r="Z20" s="21">
        <f>entry!Z68</f>
        <v>43474.914372749998</v>
      </c>
      <c r="AA20" s="21">
        <f>entry!AA68</f>
        <v>8.2083959999999987</v>
      </c>
      <c r="AB20" s="21">
        <f>entry!AB68</f>
        <v>103915.55722799999</v>
      </c>
      <c r="AD20"/>
    </row>
    <row r="21" spans="1:30" x14ac:dyDescent="0.2">
      <c r="A21" s="56">
        <f>entry!A77</f>
        <v>289</v>
      </c>
      <c r="B21" s="56">
        <f>entry!B77</f>
        <v>290</v>
      </c>
      <c r="C21" s="17" t="str">
        <f>entry!C77</f>
        <v>CVIA9</v>
      </c>
      <c r="D21" s="17" t="str">
        <f>entry!D77</f>
        <v>CVI</v>
      </c>
      <c r="E21" s="17" t="str">
        <f>entry!E77</f>
        <v>Oakdale UR 4th Amendment</v>
      </c>
      <c r="F21" t="str">
        <f>entry!F77</f>
        <v>Coralville</v>
      </c>
      <c r="G21" t="str">
        <f>entry!G77</f>
        <v>Iowa City</v>
      </c>
      <c r="H21" s="21">
        <f>entry!H77</f>
        <v>7106642</v>
      </c>
      <c r="I21">
        <f>entry!I77</f>
        <v>4.0433599999999998</v>
      </c>
      <c r="J21">
        <f>entry!J77</f>
        <v>6.862E-2</v>
      </c>
      <c r="K21">
        <f>entry!K77</f>
        <v>1.09158</v>
      </c>
      <c r="L21">
        <f>entry!L77</f>
        <v>0.27378999999999998</v>
      </c>
      <c r="M21" s="5"/>
      <c r="N21" s="5">
        <f>entry!N77</f>
        <v>12.1921</v>
      </c>
      <c r="O21" s="5">
        <f>entry!O77</f>
        <v>0</v>
      </c>
      <c r="P21" s="5">
        <f>entry!P77</f>
        <v>11.48405</v>
      </c>
      <c r="Q21" s="5">
        <f>entry!Q77</f>
        <v>2.3999999999999998E-3</v>
      </c>
      <c r="R21" s="5">
        <f>entry!R77</f>
        <v>29.155899999999999</v>
      </c>
      <c r="S21" s="21">
        <f>entry!S77</f>
        <v>28734.711997119997</v>
      </c>
      <c r="T21" s="21">
        <f>entry!T77</f>
        <v>487.65777403999999</v>
      </c>
      <c r="U21" s="21">
        <f>entry!U77</f>
        <v>7757.4682743599997</v>
      </c>
      <c r="V21" s="21">
        <f>entry!V77</f>
        <v>1945.7275131799997</v>
      </c>
      <c r="W21" s="21">
        <f>entry!W77</f>
        <v>0</v>
      </c>
      <c r="X21" s="21">
        <f>entry!X77</f>
        <v>86644.889928199991</v>
      </c>
      <c r="Y21" s="21">
        <f>entry!Y77</f>
        <v>0</v>
      </c>
      <c r="Z21" s="21">
        <f>entry!Z77</f>
        <v>81613.032060099998</v>
      </c>
      <c r="AA21" s="21">
        <f>entry!AA77</f>
        <v>17.055940799999998</v>
      </c>
      <c r="AB21" s="21">
        <f>entry!AB77</f>
        <v>207200.54348779999</v>
      </c>
      <c r="AD21"/>
    </row>
    <row r="22" spans="1:30" x14ac:dyDescent="0.2">
      <c r="A22" s="56">
        <f>entry!A78</f>
        <v>291</v>
      </c>
      <c r="B22" s="56">
        <f>entry!B78</f>
        <v>292</v>
      </c>
      <c r="C22" s="17" t="str">
        <f>entry!C78</f>
        <v>CVIE</v>
      </c>
      <c r="D22" s="17" t="str">
        <f>entry!D78</f>
        <v>CVI01</v>
      </c>
      <c r="E22" s="17" t="str">
        <f>entry!E78</f>
        <v>Oakdale UR 4th Amendment Ag</v>
      </c>
      <c r="F22" t="str">
        <f>entry!F78</f>
        <v>Coralville</v>
      </c>
      <c r="G22" t="str">
        <f>entry!G78</f>
        <v>Iowa City</v>
      </c>
      <c r="H22" s="21">
        <f>entry!H78</f>
        <v>0</v>
      </c>
      <c r="I22">
        <f>entry!I78</f>
        <v>4.0433599999999998</v>
      </c>
      <c r="J22">
        <f>entry!J78</f>
        <v>6.862E-2</v>
      </c>
      <c r="K22">
        <f>entry!K78</f>
        <v>1.09158</v>
      </c>
      <c r="L22">
        <f>entry!L78</f>
        <v>0.27378999999999998</v>
      </c>
      <c r="M22" s="5"/>
      <c r="N22" s="5">
        <f>entry!N78</f>
        <v>3.0037500000000001</v>
      </c>
      <c r="O22" s="5">
        <f>entry!O78</f>
        <v>0</v>
      </c>
      <c r="P22" s="5">
        <f>entry!P78</f>
        <v>11.48405</v>
      </c>
      <c r="Q22" s="5">
        <f>entry!Q78</f>
        <v>2.3999999999999998E-3</v>
      </c>
      <c r="R22" s="5">
        <f>entry!R78</f>
        <v>19.967550000000003</v>
      </c>
      <c r="S22" s="21">
        <f>entry!S78</f>
        <v>0</v>
      </c>
      <c r="T22" s="21">
        <f>entry!T78</f>
        <v>0</v>
      </c>
      <c r="U22" s="21">
        <f>entry!U78</f>
        <v>0</v>
      </c>
      <c r="V22" s="21">
        <f>entry!V78</f>
        <v>0</v>
      </c>
      <c r="W22" s="21">
        <f>entry!W78</f>
        <v>0</v>
      </c>
      <c r="X22" s="21">
        <f>entry!X78</f>
        <v>0</v>
      </c>
      <c r="Y22" s="21">
        <f>entry!Y78</f>
        <v>0</v>
      </c>
      <c r="Z22" s="21">
        <f>entry!Z78</f>
        <v>0</v>
      </c>
      <c r="AA22" s="21">
        <f>entry!AA78</f>
        <v>0</v>
      </c>
      <c r="AB22" s="21">
        <f>entry!AB78</f>
        <v>0</v>
      </c>
      <c r="AD22"/>
    </row>
    <row r="23" spans="1:30" x14ac:dyDescent="0.2">
      <c r="A23" s="56">
        <f>entry!A87</f>
        <v>309</v>
      </c>
      <c r="B23" s="56">
        <f>entry!B87</f>
        <v>310</v>
      </c>
      <c r="C23" s="17" t="str">
        <f>entry!C87</f>
        <v>CVCA</v>
      </c>
      <c r="D23" s="17" t="str">
        <f>entry!D87</f>
        <v>CVC</v>
      </c>
      <c r="E23" s="17" t="str">
        <f>entry!E87</f>
        <v>Oakdale UR Increment</v>
      </c>
      <c r="F23" t="str">
        <f>entry!F87</f>
        <v>Coralville</v>
      </c>
      <c r="G23" t="str">
        <f>entry!G87</f>
        <v>Clear Creek</v>
      </c>
      <c r="H23" s="21">
        <f>entry!H87</f>
        <v>12644565</v>
      </c>
      <c r="I23">
        <f>entry!I87</f>
        <v>4.0433599999999998</v>
      </c>
      <c r="J23">
        <f>entry!J87</f>
        <v>6.862E-2</v>
      </c>
      <c r="K23">
        <f>entry!K87</f>
        <v>1.09158</v>
      </c>
      <c r="L23">
        <f>entry!L87</f>
        <v>0.27378999999999998</v>
      </c>
      <c r="M23" s="5"/>
      <c r="N23" s="5">
        <f>entry!N87</f>
        <v>12.1921</v>
      </c>
      <c r="O23" s="5">
        <f>entry!O87</f>
        <v>0</v>
      </c>
      <c r="P23" s="5">
        <f>entry!P87</f>
        <v>12.711349999999999</v>
      </c>
      <c r="Q23" s="5">
        <f>entry!Q87</f>
        <v>2.3999999999999998E-3</v>
      </c>
      <c r="R23" s="5">
        <f>entry!R87</f>
        <v>30.383199999999999</v>
      </c>
      <c r="S23" s="21">
        <f>entry!S87</f>
        <v>51126.528338399999</v>
      </c>
      <c r="T23" s="21">
        <f>entry!T87</f>
        <v>867.67005030000007</v>
      </c>
      <c r="U23" s="21">
        <f>entry!U87</f>
        <v>13802.554262700001</v>
      </c>
      <c r="V23" s="21">
        <f>entry!V87</f>
        <v>3461.9554513499997</v>
      </c>
      <c r="W23" s="21">
        <f>entry!W87</f>
        <v>0</v>
      </c>
      <c r="X23" s="21">
        <f>entry!X87</f>
        <v>154163.80093650002</v>
      </c>
      <c r="Y23" s="21">
        <f>entry!Y87</f>
        <v>0</v>
      </c>
      <c r="Z23" s="21">
        <f>entry!Z87</f>
        <v>160729.49131275</v>
      </c>
      <c r="AA23" s="21">
        <f>entry!AA87</f>
        <v>30.346955999999999</v>
      </c>
      <c r="AB23" s="21">
        <f>entry!AB87</f>
        <v>384182.34730800003</v>
      </c>
      <c r="AD23"/>
    </row>
    <row r="24" spans="1:30" x14ac:dyDescent="0.2">
      <c r="A24" s="56">
        <f>entry!A94</f>
        <v>323</v>
      </c>
      <c r="B24" s="56">
        <f>entry!B94</f>
        <v>324</v>
      </c>
      <c r="C24" s="17" t="str">
        <f>entry!C94</f>
        <v>CVCE1</v>
      </c>
      <c r="D24" s="17" t="str">
        <f>entry!D94</f>
        <v>CVC</v>
      </c>
      <c r="E24" s="17" t="str">
        <f>entry!E94</f>
        <v>Coralville Oakdale UR TIF</v>
      </c>
      <c r="F24" t="str">
        <f>entry!F94</f>
        <v>Coralville</v>
      </c>
      <c r="G24" t="str">
        <f>entry!G94</f>
        <v>Clear Creek</v>
      </c>
      <c r="H24" s="21">
        <f>entry!H94</f>
        <v>9101775</v>
      </c>
      <c r="I24">
        <f>entry!I94</f>
        <v>4.0433599999999998</v>
      </c>
      <c r="J24">
        <f>entry!J94</f>
        <v>6.862E-2</v>
      </c>
      <c r="K24">
        <f>entry!K94</f>
        <v>1.09158</v>
      </c>
      <c r="L24">
        <f>entry!L94</f>
        <v>0.27378999999999998</v>
      </c>
      <c r="M24" s="5"/>
      <c r="N24" s="5">
        <f>entry!N94</f>
        <v>12.1921</v>
      </c>
      <c r="O24" s="5">
        <f>entry!O94</f>
        <v>0</v>
      </c>
      <c r="P24" s="5">
        <f>entry!P94</f>
        <v>12.711349999999999</v>
      </c>
      <c r="Q24" s="5">
        <f>entry!Q94</f>
        <v>2.3999999999999998E-3</v>
      </c>
      <c r="R24" s="5">
        <f>entry!R94</f>
        <v>30.383199999999999</v>
      </c>
      <c r="S24" s="21">
        <f>entry!S94</f>
        <v>36801.752963999999</v>
      </c>
      <c r="T24" s="21">
        <f>entry!T94</f>
        <v>624.56380049999996</v>
      </c>
      <c r="U24" s="21">
        <f>entry!U94</f>
        <v>9935.3155544999991</v>
      </c>
      <c r="V24" s="21">
        <f>entry!V94</f>
        <v>2491.9749772499995</v>
      </c>
      <c r="W24" s="21">
        <f>entry!W94</f>
        <v>0</v>
      </c>
      <c r="X24" s="21">
        <f>entry!X94</f>
        <v>110969.75097749999</v>
      </c>
      <c r="Y24" s="21">
        <f>entry!Y94</f>
        <v>0</v>
      </c>
      <c r="Z24" s="21">
        <f>entry!Z94</f>
        <v>115695.84764625</v>
      </c>
      <c r="AA24" s="21">
        <f>entry!AA94</f>
        <v>21.844259999999998</v>
      </c>
      <c r="AB24" s="21">
        <f>entry!AB94</f>
        <v>276541.05017999996</v>
      </c>
      <c r="AD24"/>
    </row>
    <row r="25" spans="1:30" x14ac:dyDescent="0.2">
      <c r="A25" s="56">
        <f>entry!A113</f>
        <v>372</v>
      </c>
      <c r="B25" s="56">
        <f>entry!B113</f>
        <v>373</v>
      </c>
      <c r="C25" s="17" t="str">
        <f>entry!C113</f>
        <v>CVIE2</v>
      </c>
      <c r="D25" s="17" t="str">
        <f>entry!D113</f>
        <v>CVI</v>
      </c>
      <c r="E25" s="17" t="str">
        <f>entry!E113</f>
        <v xml:space="preserve">Oakdale UR 2013 Amend. </v>
      </c>
      <c r="F25" t="str">
        <f>entry!F113</f>
        <v>Coralville</v>
      </c>
      <c r="G25" t="str">
        <f>entry!G113</f>
        <v>Iowa City</v>
      </c>
      <c r="H25" s="21">
        <f>entry!H113</f>
        <v>5758365</v>
      </c>
      <c r="I25">
        <f>entry!I113</f>
        <v>4.0433599999999998</v>
      </c>
      <c r="J25">
        <f>entry!J113</f>
        <v>6.862E-2</v>
      </c>
      <c r="K25">
        <f>entry!K113</f>
        <v>1.09158</v>
      </c>
      <c r="L25">
        <f>entry!L113</f>
        <v>0.27378999999999998</v>
      </c>
      <c r="M25" s="5"/>
      <c r="N25" s="5">
        <f>entry!N113</f>
        <v>12.1921</v>
      </c>
      <c r="O25" s="5">
        <f>entry!O113</f>
        <v>0</v>
      </c>
      <c r="P25" s="5">
        <f>entry!P113</f>
        <v>11.48405</v>
      </c>
      <c r="Q25" s="5">
        <f>entry!Q113</f>
        <v>2.3999999999999998E-3</v>
      </c>
      <c r="R25" s="5">
        <f>entry!R113</f>
        <v>29.155899999999999</v>
      </c>
      <c r="S25" s="21">
        <f>entry!S113</f>
        <v>23283.142706399998</v>
      </c>
      <c r="T25" s="21">
        <f>entry!T113</f>
        <v>395.13900630000001</v>
      </c>
      <c r="U25" s="21">
        <f>entry!U113</f>
        <v>6285.7160666999998</v>
      </c>
      <c r="V25" s="21">
        <f>entry!V113</f>
        <v>1576.5827533499998</v>
      </c>
      <c r="W25" s="21">
        <f>entry!W113</f>
        <v>0</v>
      </c>
      <c r="X25" s="21">
        <f>entry!X113</f>
        <v>70206.561916499995</v>
      </c>
      <c r="Y25" s="21">
        <f>entry!Y113</f>
        <v>0</v>
      </c>
      <c r="Z25" s="21">
        <f>entry!Z113</f>
        <v>66129.351578250004</v>
      </c>
      <c r="AA25" s="21">
        <f>entry!AA113</f>
        <v>13.820075999999998</v>
      </c>
      <c r="AB25" s="21">
        <f>entry!AB113</f>
        <v>167890.31410349999</v>
      </c>
      <c r="AD25"/>
    </row>
    <row r="26" spans="1:30" x14ac:dyDescent="0.2">
      <c r="A26" s="56">
        <f>entry!A116</f>
        <v>380</v>
      </c>
      <c r="B26" s="56">
        <f>entry!B116</f>
        <v>381</v>
      </c>
      <c r="C26" s="17" t="str">
        <f>entry!C116</f>
        <v>CVIE3</v>
      </c>
      <c r="D26" s="17" t="str">
        <f>entry!D116</f>
        <v>CVI</v>
      </c>
      <c r="E26" s="17" t="str">
        <f>entry!E116</f>
        <v xml:space="preserve">Oakdale UR 2014 Amend. </v>
      </c>
      <c r="F26" t="str">
        <f>entry!F116</f>
        <v>Coralville</v>
      </c>
      <c r="G26" t="str">
        <f>entry!G116</f>
        <v>Iowa City</v>
      </c>
      <c r="H26" s="21">
        <f>entry!H116</f>
        <v>26385466</v>
      </c>
      <c r="I26">
        <f>entry!I116</f>
        <v>4.0433599999999998</v>
      </c>
      <c r="J26">
        <f>entry!J116</f>
        <v>6.862E-2</v>
      </c>
      <c r="K26">
        <f>entry!K116</f>
        <v>1.09158</v>
      </c>
      <c r="L26">
        <f>entry!L116</f>
        <v>0.27378999999999998</v>
      </c>
      <c r="M26" s="5"/>
      <c r="N26" s="5">
        <f>entry!N116</f>
        <v>12.1921</v>
      </c>
      <c r="O26" s="5">
        <f>entry!O116</f>
        <v>0</v>
      </c>
      <c r="P26" s="5">
        <f>entry!P116</f>
        <v>11.48405</v>
      </c>
      <c r="Q26" s="5">
        <f>entry!Q116</f>
        <v>2.3999999999999998E-3</v>
      </c>
      <c r="R26" s="5">
        <f>entry!R116</f>
        <v>29.155899999999999</v>
      </c>
      <c r="S26" s="21">
        <f>entry!S116</f>
        <v>106685.93780576</v>
      </c>
      <c r="T26" s="21">
        <f>entry!T116</f>
        <v>1810.5706769200001</v>
      </c>
      <c r="U26" s="21">
        <f>entry!U116</f>
        <v>28801.846976280001</v>
      </c>
      <c r="V26" s="21">
        <f>entry!V116</f>
        <v>7224.0767361399994</v>
      </c>
      <c r="W26" s="21">
        <f>entry!W116</f>
        <v>0</v>
      </c>
      <c r="X26" s="21">
        <f>entry!X116</f>
        <v>321694.24001860002</v>
      </c>
      <c r="Y26" s="21">
        <f>entry!Y116</f>
        <v>0</v>
      </c>
      <c r="Z26" s="21">
        <f>entry!Z116</f>
        <v>303012.0108173</v>
      </c>
      <c r="AA26" s="21">
        <f>entry!AA116</f>
        <v>63.325118399999994</v>
      </c>
      <c r="AB26" s="21">
        <f>entry!AB116</f>
        <v>769292.0081494</v>
      </c>
      <c r="AD26"/>
    </row>
    <row r="27" spans="1:30" x14ac:dyDescent="0.2">
      <c r="A27" s="56">
        <f>entry!A133</f>
        <v>416</v>
      </c>
      <c r="B27" s="56">
        <f>entry!B133</f>
        <v>417</v>
      </c>
      <c r="C27" s="17" t="str">
        <f>entry!C133</f>
        <v>CVIE4</v>
      </c>
      <c r="D27" s="17" t="str">
        <f>entry!D133</f>
        <v>CVI</v>
      </c>
      <c r="E27" s="17" t="str">
        <f>entry!E133</f>
        <v xml:space="preserve">Oakdale UR 2017 Amend. </v>
      </c>
      <c r="F27" t="str">
        <f>entry!F133</f>
        <v>Coralville</v>
      </c>
      <c r="G27" t="str">
        <f>entry!G133</f>
        <v>Iowa City</v>
      </c>
      <c r="H27" s="21">
        <f>entry!H133</f>
        <v>9525200</v>
      </c>
      <c r="I27">
        <f>entry!I133</f>
        <v>4.0433599999999998</v>
      </c>
      <c r="J27">
        <f>entry!J133</f>
        <v>6.862E-2</v>
      </c>
      <c r="K27">
        <f>entry!K133</f>
        <v>1.09158</v>
      </c>
      <c r="L27">
        <f>entry!L133</f>
        <v>0.27378999999999998</v>
      </c>
      <c r="M27" s="5"/>
      <c r="N27" s="5">
        <f>entry!N133</f>
        <v>12.1921</v>
      </c>
      <c r="O27" s="5">
        <f>entry!O133</f>
        <v>0</v>
      </c>
      <c r="P27" s="5">
        <f>entry!P133</f>
        <v>11.48405</v>
      </c>
      <c r="Q27" s="5">
        <f>entry!Q133</f>
        <v>2.3999999999999998E-3</v>
      </c>
      <c r="R27" s="5">
        <f>entry!R133</f>
        <v>29.155899999999999</v>
      </c>
      <c r="S27" s="21">
        <f>entry!S133</f>
        <v>38513.812672</v>
      </c>
      <c r="T27" s="21">
        <f>entry!T133</f>
        <v>653.61922400000003</v>
      </c>
      <c r="U27" s="21">
        <f>entry!U133</f>
        <v>10397.517816000001</v>
      </c>
      <c r="V27" s="21">
        <f>entry!V133</f>
        <v>2607.9045080000001</v>
      </c>
      <c r="W27" s="21">
        <f>entry!W133</f>
        <v>0</v>
      </c>
      <c r="X27" s="21">
        <f>entry!X133</f>
        <v>116132.19092000001</v>
      </c>
      <c r="Y27" s="21">
        <f>entry!Y133</f>
        <v>0</v>
      </c>
      <c r="Z27" s="21">
        <f>entry!Z133</f>
        <v>109387.87306000001</v>
      </c>
      <c r="AA27" s="21">
        <f>entry!AA133</f>
        <v>22.860479999999999</v>
      </c>
      <c r="AB27" s="21">
        <f>entry!AB133</f>
        <v>277715.77867999999</v>
      </c>
      <c r="AD27"/>
    </row>
    <row r="28" spans="1:30" x14ac:dyDescent="0.2">
      <c r="A28" s="56" t="str">
        <f>entry!A153</f>
        <v>0458</v>
      </c>
      <c r="B28" s="56">
        <f>entry!B153</f>
        <v>459</v>
      </c>
      <c r="C28" s="17" t="str">
        <f>entry!C153</f>
        <v>CVIE5</v>
      </c>
      <c r="D28" s="17" t="str">
        <f>entry!D153</f>
        <v>CVI</v>
      </c>
      <c r="E28" s="17" t="str">
        <f>entry!E153</f>
        <v>CORALVILLE UR 2020 AMENDMENT</v>
      </c>
      <c r="F28" t="str">
        <f>entry!F153</f>
        <v>Coralville</v>
      </c>
      <c r="G28" t="str">
        <f>entry!G153</f>
        <v>Iowa City</v>
      </c>
      <c r="H28" s="21">
        <f>entry!H153</f>
        <v>1123276</v>
      </c>
      <c r="I28">
        <f>entry!I153</f>
        <v>4.0433599999999998</v>
      </c>
      <c r="J28">
        <f>entry!J153</f>
        <v>6.862E-2</v>
      </c>
      <c r="K28">
        <f>entry!K153</f>
        <v>1.09158</v>
      </c>
      <c r="L28">
        <f>entry!L153</f>
        <v>0.27378999999999998</v>
      </c>
      <c r="M28" s="5"/>
      <c r="N28" s="5">
        <f>entry!N153</f>
        <v>12.1921</v>
      </c>
      <c r="O28" s="5">
        <f>entry!O153</f>
        <v>0</v>
      </c>
      <c r="P28" s="5">
        <f>entry!P153</f>
        <v>11.48405</v>
      </c>
      <c r="Q28" s="5">
        <f>entry!Q153</f>
        <v>2.3999999999999998E-3</v>
      </c>
      <c r="R28" s="5">
        <f>entry!R153</f>
        <v>29.155899999999999</v>
      </c>
      <c r="S28" s="21">
        <f>entry!S153</f>
        <v>4541.80924736</v>
      </c>
      <c r="T28" s="21">
        <f>entry!T153</f>
        <v>77.079199119999998</v>
      </c>
      <c r="U28" s="21">
        <f>entry!U153</f>
        <v>1226.1456160800001</v>
      </c>
      <c r="V28" s="21">
        <f>entry!V153</f>
        <v>307.54173603999999</v>
      </c>
      <c r="W28" s="21">
        <f>entry!W153</f>
        <v>0</v>
      </c>
      <c r="X28" s="21">
        <f>entry!X153</f>
        <v>13695.093319600001</v>
      </c>
      <c r="Y28" s="21">
        <f>entry!Y153</f>
        <v>0</v>
      </c>
      <c r="Z28" s="21">
        <f>entry!Z153</f>
        <v>12899.7577478</v>
      </c>
      <c r="AA28" s="21">
        <f>entry!AA153</f>
        <v>2.6958623999999998</v>
      </c>
      <c r="AB28" s="21">
        <f>entry!AB153</f>
        <v>32750.122728400002</v>
      </c>
      <c r="AD28"/>
    </row>
    <row r="29" spans="1:30" x14ac:dyDescent="0.2">
      <c r="A29" s="56">
        <f>entry!A162</f>
        <v>481</v>
      </c>
      <c r="B29" s="56">
        <f>entry!B162</f>
        <v>482</v>
      </c>
      <c r="C29" s="17" t="str">
        <f>entry!C162</f>
        <v>CVIE6</v>
      </c>
      <c r="D29" s="17" t="str">
        <f>entry!D162</f>
        <v>CVI</v>
      </c>
      <c r="E29" s="17" t="str">
        <f>entry!E162</f>
        <v>Coralville URA 2022 Amendment</v>
      </c>
      <c r="F29" t="str">
        <f>entry!F162</f>
        <v>Coralville</v>
      </c>
      <c r="G29" t="str">
        <f>entry!G162</f>
        <v>Iowa City</v>
      </c>
      <c r="H29" s="21">
        <f>entry!H162</f>
        <v>3808035</v>
      </c>
      <c r="I29">
        <f>entry!I162</f>
        <v>4.0433599999999998</v>
      </c>
      <c r="J29">
        <f>entry!J162</f>
        <v>6.862E-2</v>
      </c>
      <c r="K29">
        <f>entry!K162</f>
        <v>1.09158</v>
      </c>
      <c r="L29">
        <f>entry!L162</f>
        <v>0.27378999999999998</v>
      </c>
      <c r="M29" s="5"/>
      <c r="N29" s="5">
        <f>entry!N162</f>
        <v>12.1921</v>
      </c>
      <c r="O29" s="5">
        <f>entry!O162</f>
        <v>0</v>
      </c>
      <c r="P29" s="5">
        <f>entry!P162</f>
        <v>11.48405</v>
      </c>
      <c r="Q29" s="5">
        <f>entry!Q162</f>
        <v>2.3999999999999998E-3</v>
      </c>
      <c r="R29" s="5">
        <f>entry!R162</f>
        <v>29.155899999999999</v>
      </c>
      <c r="S29" s="21">
        <f>entry!S162</f>
        <v>15397.256397599998</v>
      </c>
      <c r="T29" s="21">
        <f>entry!T162</f>
        <v>261.3073617</v>
      </c>
      <c r="U29" s="21">
        <f>entry!U162</f>
        <v>4156.7748452999995</v>
      </c>
      <c r="V29" s="21">
        <f>entry!V162</f>
        <v>1042.6019026499998</v>
      </c>
      <c r="W29" s="21">
        <f>entry!W162</f>
        <v>0</v>
      </c>
      <c r="X29" s="21">
        <f>entry!X162</f>
        <v>46427.943523499998</v>
      </c>
      <c r="Y29" s="21">
        <f>entry!Y162</f>
        <v>0</v>
      </c>
      <c r="Z29" s="21">
        <f>entry!Z162</f>
        <v>43731.664341749994</v>
      </c>
      <c r="AA29" s="21">
        <f>entry!AA162</f>
        <v>9.1392839999999982</v>
      </c>
      <c r="AB29" s="21">
        <f>entry!AB162</f>
        <v>111026.6876565</v>
      </c>
      <c r="AD29"/>
    </row>
    <row r="30" spans="1:30" x14ac:dyDescent="0.2">
      <c r="A30" s="56"/>
      <c r="B30" s="56"/>
      <c r="C30" s="17"/>
      <c r="D30" s="17"/>
      <c r="E30" s="17"/>
      <c r="H30" s="50">
        <f>SUM(H14:H29)</f>
        <v>97974190</v>
      </c>
      <c r="J30"/>
      <c r="M30" s="5"/>
      <c r="O30" s="5"/>
      <c r="P30" s="5"/>
      <c r="S30" s="50">
        <f t="shared" ref="S30:AB30" si="0">SUM(S14:S29)</f>
        <v>396144.92087839992</v>
      </c>
      <c r="T30" s="50">
        <f t="shared" si="0"/>
        <v>6722.9889178000003</v>
      </c>
      <c r="U30" s="50">
        <f t="shared" si="0"/>
        <v>106946.66632020001</v>
      </c>
      <c r="V30" s="50">
        <f t="shared" si="0"/>
        <v>26824.353480099995</v>
      </c>
      <c r="W30" s="50">
        <f t="shared" si="0"/>
        <v>0</v>
      </c>
      <c r="X30" s="50">
        <f t="shared" si="0"/>
        <v>1194511.1218989999</v>
      </c>
      <c r="Y30" s="50">
        <f t="shared" si="0"/>
        <v>0</v>
      </c>
      <c r="Z30" s="50">
        <f t="shared" si="0"/>
        <v>1178894.5074038003</v>
      </c>
      <c r="AA30" s="50">
        <f t="shared" si="0"/>
        <v>235.13805599999998</v>
      </c>
      <c r="AB30" s="50">
        <f t="shared" si="0"/>
        <v>2910279.6969552999</v>
      </c>
      <c r="AD30"/>
    </row>
    <row r="31" spans="1:30" x14ac:dyDescent="0.2">
      <c r="A31" s="56"/>
      <c r="B31" s="56"/>
      <c r="C31" s="17"/>
      <c r="D31" s="17"/>
      <c r="E31" s="17"/>
      <c r="H31" s="21"/>
      <c r="J31"/>
      <c r="M31" s="5"/>
      <c r="O31" s="5"/>
      <c r="P31" s="5"/>
      <c r="S31" s="21"/>
      <c r="T31" s="21"/>
      <c r="U31" s="21"/>
      <c r="V31" s="21"/>
      <c r="W31" s="21"/>
      <c r="X31" s="21"/>
      <c r="Y31" s="21"/>
      <c r="Z31" s="21"/>
      <c r="AA31" s="21"/>
      <c r="AB31" s="21"/>
      <c r="AD31"/>
    </row>
    <row r="32" spans="1:30" x14ac:dyDescent="0.2">
      <c r="A32" s="56"/>
      <c r="B32" s="56"/>
      <c r="C32" s="17"/>
      <c r="D32" s="17"/>
      <c r="E32" s="17"/>
      <c r="H32" s="21"/>
      <c r="J32"/>
      <c r="M32" s="5"/>
      <c r="O32" s="5"/>
      <c r="P32" s="5"/>
      <c r="S32" s="21"/>
      <c r="T32" s="21"/>
      <c r="U32" s="21"/>
      <c r="V32" s="21"/>
      <c r="W32" s="21"/>
      <c r="X32" s="21"/>
      <c r="Y32" s="21"/>
      <c r="Z32" s="21"/>
      <c r="AA32" s="21"/>
      <c r="AB32" s="21"/>
      <c r="AD32"/>
    </row>
    <row r="33" spans="1:30" ht="15.75" x14ac:dyDescent="0.25">
      <c r="B33" s="56"/>
      <c r="C33" s="17"/>
      <c r="D33" s="17"/>
      <c r="E33" s="49" t="s">
        <v>224</v>
      </c>
      <c r="H33" s="21"/>
      <c r="J33"/>
      <c r="M33" s="5"/>
      <c r="O33" s="5"/>
      <c r="P33" s="5"/>
      <c r="S33" s="21"/>
      <c r="T33" s="21"/>
      <c r="U33" s="21"/>
      <c r="V33" s="21"/>
      <c r="W33" s="21"/>
      <c r="X33" s="21"/>
      <c r="Y33" s="21"/>
      <c r="Z33" s="21"/>
      <c r="AA33" s="21"/>
      <c r="AB33" s="21"/>
      <c r="AD33"/>
    </row>
    <row r="34" spans="1:30" x14ac:dyDescent="0.2">
      <c r="A34" s="61">
        <f>entry!A19</f>
        <v>132</v>
      </c>
      <c r="B34" s="61">
        <f>entry!B19</f>
        <v>133</v>
      </c>
      <c r="C34" t="str">
        <f>entry!C19</f>
        <v>CVIB</v>
      </c>
      <c r="D34" t="str">
        <f>entry!D19</f>
        <v>CVI</v>
      </c>
      <c r="E34" t="str">
        <f>entry!E19</f>
        <v>Highway 6 Urban Renewal</v>
      </c>
      <c r="F34" t="str">
        <f>entry!F19</f>
        <v>Coralville</v>
      </c>
      <c r="G34" t="str">
        <f>entry!G19</f>
        <v>Iowa City</v>
      </c>
      <c r="H34" s="21">
        <f>entry!H19</f>
        <v>123187383</v>
      </c>
      <c r="I34">
        <f>entry!I19</f>
        <v>4.0433599999999998</v>
      </c>
      <c r="J34">
        <f>entry!J19</f>
        <v>6.862E-2</v>
      </c>
      <c r="K34">
        <f>entry!K19</f>
        <v>1.09158</v>
      </c>
      <c r="L34">
        <f>entry!L19</f>
        <v>0.27378999999999998</v>
      </c>
      <c r="M34" s="5"/>
      <c r="N34" s="5">
        <f>entry!N19</f>
        <v>12.1921</v>
      </c>
      <c r="O34" s="5">
        <f>entry!O19</f>
        <v>0</v>
      </c>
      <c r="P34" s="5">
        <f>entry!P19</f>
        <v>11.48405</v>
      </c>
      <c r="Q34" s="5">
        <f>entry!Q19</f>
        <v>2.3999999999999998E-3</v>
      </c>
      <c r="R34" s="5">
        <f>entry!R19</f>
        <v>29.155899999999999</v>
      </c>
      <c r="S34" s="21">
        <f>entry!S19</f>
        <v>498090.93692687998</v>
      </c>
      <c r="T34" s="21">
        <f>entry!T19</f>
        <v>8453.1182214599994</v>
      </c>
      <c r="U34" s="21">
        <f>entry!U19</f>
        <v>134468.88353513999</v>
      </c>
      <c r="V34" s="21">
        <f>entry!V19</f>
        <v>33727.47359157</v>
      </c>
      <c r="W34" s="21">
        <f>entry!W19</f>
        <v>0</v>
      </c>
      <c r="X34" s="21">
        <f>entry!X19</f>
        <v>1501912.8922743001</v>
      </c>
      <c r="Y34" s="21">
        <f>entry!Y19</f>
        <v>0</v>
      </c>
      <c r="Z34" s="21">
        <f>entry!Z19</f>
        <v>1414690.0657411499</v>
      </c>
      <c r="AA34" s="21">
        <f>entry!AA19</f>
        <v>295.64971919999999</v>
      </c>
      <c r="AB34" s="21">
        <f>entry!AB19</f>
        <v>3591639.0200097002</v>
      </c>
      <c r="AD34"/>
    </row>
    <row r="35" spans="1:30" x14ac:dyDescent="0.2">
      <c r="A35" s="61">
        <f>entry!A22</f>
        <v>138</v>
      </c>
      <c r="B35" s="61">
        <f>entry!B22</f>
        <v>139</v>
      </c>
      <c r="C35" t="str">
        <f>entry!C22</f>
        <v>CVIB1</v>
      </c>
      <c r="D35" t="str">
        <f>entry!D22</f>
        <v>CVI</v>
      </c>
      <c r="E35" t="str">
        <f>entry!E22</f>
        <v>Highway 6 Urban Renewal 1994</v>
      </c>
      <c r="F35" t="str">
        <f>entry!F22</f>
        <v>Coralville</v>
      </c>
      <c r="G35" t="str">
        <f>entry!G22</f>
        <v>Iowa City</v>
      </c>
      <c r="H35" s="21">
        <f>entry!H22</f>
        <v>11718669</v>
      </c>
      <c r="I35">
        <f>entry!I22</f>
        <v>4.0433599999999998</v>
      </c>
      <c r="J35">
        <f>entry!J22</f>
        <v>6.862E-2</v>
      </c>
      <c r="K35">
        <f>entry!K22</f>
        <v>1.09158</v>
      </c>
      <c r="L35">
        <f>entry!L22</f>
        <v>0.27378999999999998</v>
      </c>
      <c r="M35" s="5"/>
      <c r="N35" s="5">
        <f>entry!N22</f>
        <v>12.1921</v>
      </c>
      <c r="O35" s="5">
        <f>entry!O22</f>
        <v>0</v>
      </c>
      <c r="P35" s="5">
        <f>entry!P22</f>
        <v>11.48405</v>
      </c>
      <c r="Q35" s="5">
        <f>entry!Q22</f>
        <v>2.3999999999999998E-3</v>
      </c>
      <c r="R35" s="5">
        <f>entry!R22</f>
        <v>29.155899999999999</v>
      </c>
      <c r="S35" s="21">
        <f>entry!S22</f>
        <v>47382.797487839998</v>
      </c>
      <c r="T35" s="21">
        <f>entry!T22</f>
        <v>804.13506677999999</v>
      </c>
      <c r="U35" s="21">
        <f>entry!U22</f>
        <v>12791.86470702</v>
      </c>
      <c r="V35" s="21">
        <f>entry!V22</f>
        <v>3208.4543855099996</v>
      </c>
      <c r="W35" s="21">
        <f>entry!W22</f>
        <v>0</v>
      </c>
      <c r="X35" s="21">
        <f>entry!X22</f>
        <v>142875.18431489999</v>
      </c>
      <c r="Y35" s="21">
        <f>entry!Y22</f>
        <v>0</v>
      </c>
      <c r="Z35" s="21">
        <f>entry!Z22</f>
        <v>134577.78072944999</v>
      </c>
      <c r="AA35" s="21">
        <f>entry!AA22</f>
        <v>28.124805599999998</v>
      </c>
      <c r="AB35" s="21">
        <f>entry!AB22</f>
        <v>341668.34149709996</v>
      </c>
      <c r="AD35"/>
    </row>
    <row r="36" spans="1:30" x14ac:dyDescent="0.2">
      <c r="A36" s="56">
        <f>entry!A44</f>
        <v>200</v>
      </c>
      <c r="B36" s="56">
        <f>entry!B44</f>
        <v>201</v>
      </c>
      <c r="C36" s="17" t="str">
        <f>entry!C44</f>
        <v>CVIB2</v>
      </c>
      <c r="D36" s="17" t="str">
        <f>entry!D44</f>
        <v>CVI</v>
      </c>
      <c r="E36" s="17" t="str">
        <f>entry!E44</f>
        <v xml:space="preserve">Highway 6 Urban Renewal 2001 </v>
      </c>
      <c r="F36" t="str">
        <f>entry!F44</f>
        <v>Coralville</v>
      </c>
      <c r="G36" t="str">
        <f>entry!G44</f>
        <v>Iowa City</v>
      </c>
      <c r="H36" s="21">
        <f>entry!H44</f>
        <v>94247243</v>
      </c>
      <c r="I36">
        <f>entry!I44</f>
        <v>4.0433599999999998</v>
      </c>
      <c r="J36">
        <f>entry!J44</f>
        <v>6.862E-2</v>
      </c>
      <c r="K36">
        <f>entry!K44</f>
        <v>1.09158</v>
      </c>
      <c r="L36">
        <f>entry!L44</f>
        <v>0.27378999999999998</v>
      </c>
      <c r="M36" s="5"/>
      <c r="N36" s="5">
        <f>entry!N44</f>
        <v>12.1921</v>
      </c>
      <c r="O36" s="5">
        <f>entry!O44</f>
        <v>0</v>
      </c>
      <c r="P36" s="5">
        <f>entry!P44</f>
        <v>11.48405</v>
      </c>
      <c r="Q36" s="5">
        <f>entry!Q44</f>
        <v>2.3999999999999998E-3</v>
      </c>
      <c r="R36" s="5">
        <f>entry!R44</f>
        <v>29.155899999999999</v>
      </c>
      <c r="S36" s="21">
        <f>entry!S44</f>
        <v>381075.53245647997</v>
      </c>
      <c r="T36" s="21">
        <f>entry!T44</f>
        <v>6467.2458146600002</v>
      </c>
      <c r="U36" s="21">
        <f>entry!U44</f>
        <v>102878.40551394</v>
      </c>
      <c r="V36" s="21">
        <f>entry!V44</f>
        <v>25803.952660969997</v>
      </c>
      <c r="W36" s="21">
        <f>entry!W44</f>
        <v>0</v>
      </c>
      <c r="X36" s="21">
        <f>entry!X44</f>
        <v>1149071.8113803</v>
      </c>
      <c r="Y36" s="21">
        <f>entry!Y44</f>
        <v>0</v>
      </c>
      <c r="Z36" s="21">
        <f>entry!Z44</f>
        <v>1082340.05097415</v>
      </c>
      <c r="AA36" s="21">
        <f>entry!AA44</f>
        <v>226.1933832</v>
      </c>
      <c r="AB36" s="21">
        <f>entry!AB44</f>
        <v>2747863.1921836999</v>
      </c>
      <c r="AD36"/>
    </row>
    <row r="37" spans="1:30" x14ac:dyDescent="0.2">
      <c r="A37" s="56">
        <f>entry!A70</f>
        <v>268</v>
      </c>
      <c r="B37" s="56">
        <f>entry!B70</f>
        <v>269</v>
      </c>
      <c r="C37" s="17" t="str">
        <f>entry!C70</f>
        <v>CVCD2</v>
      </c>
      <c r="D37" s="17" t="str">
        <f>entry!D70</f>
        <v>CVC</v>
      </c>
      <c r="E37" s="17" t="str">
        <f>entry!E70</f>
        <v>CV UR Mall-Hwy 6 2005</v>
      </c>
      <c r="F37" t="str">
        <f>entry!F70</f>
        <v>Coralville</v>
      </c>
      <c r="G37" t="str">
        <f>entry!G70</f>
        <v>Clear Creek</v>
      </c>
      <c r="H37" s="21">
        <f>entry!H70</f>
        <v>23353437</v>
      </c>
      <c r="I37">
        <f>entry!I70</f>
        <v>4.0433599999999998</v>
      </c>
      <c r="J37">
        <f>entry!J70</f>
        <v>6.862E-2</v>
      </c>
      <c r="K37">
        <f>entry!K70</f>
        <v>1.09158</v>
      </c>
      <c r="L37">
        <f>entry!L70</f>
        <v>0.27378999999999998</v>
      </c>
      <c r="M37" s="5"/>
      <c r="N37" s="5">
        <f>entry!N70</f>
        <v>12.1921</v>
      </c>
      <c r="O37" s="5">
        <f>entry!O70</f>
        <v>0</v>
      </c>
      <c r="P37" s="5">
        <f>entry!P70</f>
        <v>12.711349999999999</v>
      </c>
      <c r="Q37" s="5">
        <f>entry!Q70</f>
        <v>2.3999999999999998E-3</v>
      </c>
      <c r="R37" s="5">
        <f>entry!R70</f>
        <v>30.383199999999999</v>
      </c>
      <c r="S37" s="21">
        <f>entry!S70</f>
        <v>94426.353028320009</v>
      </c>
      <c r="T37" s="21">
        <f>entry!T70</f>
        <v>1602.5128469400001</v>
      </c>
      <c r="U37" s="21">
        <f>entry!U70</f>
        <v>25492.144760460003</v>
      </c>
      <c r="V37" s="21">
        <f>entry!V70</f>
        <v>6393.9375162300003</v>
      </c>
      <c r="W37" s="21">
        <f>entry!W70</f>
        <v>0</v>
      </c>
      <c r="X37" s="21">
        <f>entry!X70</f>
        <v>284727.43924770004</v>
      </c>
      <c r="Y37" s="21">
        <f>entry!Y70</f>
        <v>0</v>
      </c>
      <c r="Z37" s="21">
        <f>entry!Z70</f>
        <v>296853.71140994999</v>
      </c>
      <c r="AA37" s="21">
        <f>entry!AA70</f>
        <v>56.048248799999996</v>
      </c>
      <c r="AB37" s="21">
        <f>entry!AB70</f>
        <v>709552.14705840009</v>
      </c>
      <c r="AD37"/>
    </row>
    <row r="38" spans="1:30" x14ac:dyDescent="0.2">
      <c r="A38" s="56">
        <f>entry!A71</f>
        <v>270</v>
      </c>
      <c r="B38" s="56">
        <f>entry!B71</f>
        <v>271</v>
      </c>
      <c r="C38" s="17" t="str">
        <f>entry!C71</f>
        <v>CVCD3</v>
      </c>
      <c r="D38" s="17" t="str">
        <f>entry!D71</f>
        <v>CVC01</v>
      </c>
      <c r="E38" s="17" t="str">
        <f>entry!E71</f>
        <v>CV UR Mall-Hwy 6 2005 Ag</v>
      </c>
      <c r="F38" t="str">
        <f>entry!F71</f>
        <v>Coralville</v>
      </c>
      <c r="G38" t="str">
        <f>entry!G71</f>
        <v>Clear Creek</v>
      </c>
      <c r="H38" s="21">
        <f>entry!H71</f>
        <v>0</v>
      </c>
      <c r="I38">
        <f>entry!I71</f>
        <v>4.0433599999999998</v>
      </c>
      <c r="J38">
        <f>entry!J71</f>
        <v>6.862E-2</v>
      </c>
      <c r="K38">
        <f>entry!K71</f>
        <v>1.09158</v>
      </c>
      <c r="L38">
        <f>entry!L71</f>
        <v>0.27378999999999998</v>
      </c>
      <c r="M38" s="5"/>
      <c r="N38" s="5">
        <f>entry!N71</f>
        <v>3.0037500000000001</v>
      </c>
      <c r="O38" s="5">
        <f>entry!O71</f>
        <v>0</v>
      </c>
      <c r="P38" s="5">
        <f>entry!P71</f>
        <v>12.711349999999999</v>
      </c>
      <c r="Q38" s="5">
        <f>entry!Q71</f>
        <v>2.3999999999999998E-3</v>
      </c>
      <c r="R38" s="5">
        <f>entry!R71</f>
        <v>21.194850000000002</v>
      </c>
      <c r="S38" s="21">
        <f>entry!S71</f>
        <v>0</v>
      </c>
      <c r="T38" s="21">
        <f>entry!T71</f>
        <v>0</v>
      </c>
      <c r="U38" s="21">
        <f>entry!U71</f>
        <v>0</v>
      </c>
      <c r="V38" s="21">
        <f>entry!V71</f>
        <v>0</v>
      </c>
      <c r="W38" s="21">
        <f>entry!W71</f>
        <v>0</v>
      </c>
      <c r="X38" s="21">
        <f>entry!X71</f>
        <v>0</v>
      </c>
      <c r="Y38" s="21">
        <f>entry!Y71</f>
        <v>0</v>
      </c>
      <c r="Z38" s="21">
        <f>entry!Z71</f>
        <v>0</v>
      </c>
      <c r="AA38" s="21">
        <f>entry!AA71</f>
        <v>0</v>
      </c>
      <c r="AB38" s="21">
        <f>entry!AB71</f>
        <v>0</v>
      </c>
      <c r="AD38"/>
    </row>
    <row r="39" spans="1:30" x14ac:dyDescent="0.2">
      <c r="A39" s="56">
        <f>entry!A72</f>
        <v>272</v>
      </c>
      <c r="B39" s="56">
        <f>entry!B72</f>
        <v>273</v>
      </c>
      <c r="C39" s="17" t="str">
        <f>entry!C72</f>
        <v>CVID2</v>
      </c>
      <c r="D39" s="17" t="str">
        <f>entry!D72</f>
        <v>CVI</v>
      </c>
      <c r="E39" s="17" t="str">
        <f>entry!E72</f>
        <v>CV UR Mall-Hwy 6 2005 Ag</v>
      </c>
      <c r="F39" t="str">
        <f>entry!F72</f>
        <v>Coralville</v>
      </c>
      <c r="G39" t="str">
        <f>entry!G72</f>
        <v>Iowa City</v>
      </c>
      <c r="H39" s="21">
        <f>entry!H72</f>
        <v>0</v>
      </c>
      <c r="I39">
        <f>entry!I72</f>
        <v>4.0433599999999998</v>
      </c>
      <c r="J39">
        <f>entry!J72</f>
        <v>6.862E-2</v>
      </c>
      <c r="K39">
        <f>entry!K72</f>
        <v>1.09158</v>
      </c>
      <c r="L39">
        <f>entry!L72</f>
        <v>0.27378999999999998</v>
      </c>
      <c r="M39" s="5"/>
      <c r="N39" s="5">
        <f>entry!N72</f>
        <v>12.1921</v>
      </c>
      <c r="O39" s="5">
        <f>entry!O72</f>
        <v>0</v>
      </c>
      <c r="P39" s="5">
        <f>entry!P72</f>
        <v>11.48405</v>
      </c>
      <c r="Q39" s="5">
        <f>entry!Q72</f>
        <v>2.3999999999999998E-3</v>
      </c>
      <c r="R39" s="5">
        <f>entry!R72</f>
        <v>29.155899999999999</v>
      </c>
      <c r="S39" s="21">
        <f>entry!S72</f>
        <v>0</v>
      </c>
      <c r="T39" s="21">
        <f>entry!T72</f>
        <v>0</v>
      </c>
      <c r="U39" s="21">
        <f>entry!U72</f>
        <v>0</v>
      </c>
      <c r="V39" s="21">
        <f>entry!V72</f>
        <v>0</v>
      </c>
      <c r="W39" s="21">
        <f>entry!W72</f>
        <v>0</v>
      </c>
      <c r="X39" s="21">
        <f>entry!X72</f>
        <v>0</v>
      </c>
      <c r="Y39" s="21">
        <f>entry!Y72</f>
        <v>0</v>
      </c>
      <c r="Z39" s="21">
        <f>entry!Z72</f>
        <v>0</v>
      </c>
      <c r="AA39" s="21">
        <f>entry!AA72</f>
        <v>0</v>
      </c>
      <c r="AB39" s="21">
        <f>entry!AB72</f>
        <v>0</v>
      </c>
      <c r="AD39"/>
    </row>
    <row r="40" spans="1:30" x14ac:dyDescent="0.2">
      <c r="A40" s="56">
        <f>entry!A111</f>
        <v>368</v>
      </c>
      <c r="B40" s="56">
        <f>entry!B111</f>
        <v>369</v>
      </c>
      <c r="C40" s="17" t="str">
        <f>entry!C111</f>
        <v>CVCD4</v>
      </c>
      <c r="D40" s="17" t="str">
        <f>entry!D111</f>
        <v>CVC</v>
      </c>
      <c r="E40" s="17" t="str">
        <f>entry!E111</f>
        <v>Mall-Hwy 6 UR 2013 Amend</v>
      </c>
      <c r="F40" t="str">
        <f>entry!F111</f>
        <v>Coralville</v>
      </c>
      <c r="G40" t="str">
        <f>entry!G111</f>
        <v>Clear Creek</v>
      </c>
      <c r="H40" s="21">
        <f>entry!H111</f>
        <v>38084060</v>
      </c>
      <c r="I40">
        <f>entry!I111</f>
        <v>4.0433599999999998</v>
      </c>
      <c r="J40">
        <f>entry!J111</f>
        <v>6.862E-2</v>
      </c>
      <c r="K40">
        <f>entry!K111</f>
        <v>1.09158</v>
      </c>
      <c r="L40">
        <f>entry!L111</f>
        <v>0.27378999999999998</v>
      </c>
      <c r="M40" s="5"/>
      <c r="N40" s="5">
        <f>entry!N111</f>
        <v>12.1921</v>
      </c>
      <c r="O40" s="5">
        <f>entry!O111</f>
        <v>0</v>
      </c>
      <c r="P40" s="5">
        <f>entry!P111</f>
        <v>12.711349999999999</v>
      </c>
      <c r="Q40" s="5">
        <f>entry!Q111</f>
        <v>2.3999999999999998E-3</v>
      </c>
      <c r="R40" s="5">
        <f>entry!R111</f>
        <v>30.383199999999999</v>
      </c>
      <c r="S40" s="21">
        <f>entry!S111</f>
        <v>153987.56484159999</v>
      </c>
      <c r="T40" s="21">
        <f>entry!T111</f>
        <v>2613.3281972</v>
      </c>
      <c r="U40" s="21">
        <f>entry!U111</f>
        <v>41571.798214799994</v>
      </c>
      <c r="V40" s="21">
        <f>entry!V111</f>
        <v>10427.034787399998</v>
      </c>
      <c r="W40" s="21">
        <f>entry!W111</f>
        <v>0</v>
      </c>
      <c r="X40" s="21">
        <f>entry!X111</f>
        <v>464324.66792599997</v>
      </c>
      <c r="Y40" s="21">
        <f>entry!Y111</f>
        <v>0</v>
      </c>
      <c r="Z40" s="21">
        <f>entry!Z111</f>
        <v>484099.81608099997</v>
      </c>
      <c r="AA40" s="21">
        <f>entry!AA111</f>
        <v>91.401743999999979</v>
      </c>
      <c r="AB40" s="21">
        <f>entry!AB111</f>
        <v>1157115.6117919998</v>
      </c>
      <c r="AD40"/>
    </row>
    <row r="41" spans="1:30" x14ac:dyDescent="0.2">
      <c r="A41" s="56">
        <f>entry!A118</f>
        <v>384</v>
      </c>
      <c r="B41" s="56">
        <f>entry!B118</f>
        <v>385</v>
      </c>
      <c r="C41" s="17" t="str">
        <f>entry!C118</f>
        <v>CVCD6</v>
      </c>
      <c r="D41" s="17" t="str">
        <f>entry!D118</f>
        <v>CVC</v>
      </c>
      <c r="E41" s="17" t="str">
        <f>entry!E118</f>
        <v>Mall-Hwy 6 UR 2015 Amend</v>
      </c>
      <c r="F41" t="str">
        <f>entry!F118</f>
        <v>Coralville</v>
      </c>
      <c r="G41" t="str">
        <f>entry!G118</f>
        <v>Clear Creek</v>
      </c>
      <c r="H41" s="21">
        <f>entry!H118</f>
        <v>7750994</v>
      </c>
      <c r="I41">
        <f>entry!I118</f>
        <v>4.0433599999999998</v>
      </c>
      <c r="J41">
        <f>entry!J118</f>
        <v>6.862E-2</v>
      </c>
      <c r="K41">
        <f>entry!K118</f>
        <v>1.09158</v>
      </c>
      <c r="L41">
        <f>entry!L118</f>
        <v>0.27378999999999998</v>
      </c>
      <c r="M41" s="5"/>
      <c r="N41" s="5">
        <f>entry!N118</f>
        <v>12.1921</v>
      </c>
      <c r="O41" s="5">
        <f>entry!O118</f>
        <v>0</v>
      </c>
      <c r="P41" s="5">
        <f>entry!P118</f>
        <v>12.711349999999999</v>
      </c>
      <c r="Q41" s="5">
        <f>entry!Q118</f>
        <v>2.3999999999999998E-3</v>
      </c>
      <c r="R41" s="5">
        <f>entry!R118</f>
        <v>30.383199999999999</v>
      </c>
      <c r="S41" s="21">
        <f>entry!S118</f>
        <v>31340.059099839997</v>
      </c>
      <c r="T41" s="21">
        <f>entry!T118</f>
        <v>531.87320827999997</v>
      </c>
      <c r="U41" s="21">
        <f>entry!U118</f>
        <v>8460.8300305199991</v>
      </c>
      <c r="V41" s="21">
        <f>entry!V118</f>
        <v>2122.1446472599996</v>
      </c>
      <c r="W41" s="21">
        <f>entry!W118</f>
        <v>0</v>
      </c>
      <c r="X41" s="21">
        <f>entry!X118</f>
        <v>94500.893947399993</v>
      </c>
      <c r="Y41" s="21">
        <f>entry!Y118</f>
        <v>0</v>
      </c>
      <c r="Z41" s="21">
        <f>entry!Z118</f>
        <v>98525.597581899987</v>
      </c>
      <c r="AA41" s="21">
        <f>entry!AA118</f>
        <v>18.602385599999998</v>
      </c>
      <c r="AB41" s="21">
        <f>entry!AB118</f>
        <v>235500.00090079999</v>
      </c>
      <c r="AD41"/>
    </row>
    <row r="42" spans="1:30" x14ac:dyDescent="0.2">
      <c r="A42" s="56">
        <f>entry!A126</f>
        <v>400</v>
      </c>
      <c r="B42" s="56">
        <f>entry!B126</f>
        <v>401</v>
      </c>
      <c r="C42" s="17" t="str">
        <f>entry!C126</f>
        <v>CVCD8</v>
      </c>
      <c r="D42" s="17" t="str">
        <f>entry!D126</f>
        <v>CVC</v>
      </c>
      <c r="E42" s="17" t="str">
        <f>entry!E126</f>
        <v>Mall-Hwy 6 UR 2016 Amend</v>
      </c>
      <c r="F42" t="str">
        <f>entry!F126</f>
        <v>Coralville</v>
      </c>
      <c r="G42" t="str">
        <f>entry!G126</f>
        <v>Clear Creek</v>
      </c>
      <c r="H42" s="21">
        <f>entry!H126</f>
        <v>8302185</v>
      </c>
      <c r="I42">
        <f>entry!I126</f>
        <v>4.0433599999999998</v>
      </c>
      <c r="J42">
        <f>entry!J126</f>
        <v>6.862E-2</v>
      </c>
      <c r="K42">
        <f>entry!K126</f>
        <v>1.09158</v>
      </c>
      <c r="L42">
        <f>entry!L126</f>
        <v>0.27378999999999998</v>
      </c>
      <c r="M42" s="5"/>
      <c r="N42" s="5">
        <f>entry!N126</f>
        <v>12.1921</v>
      </c>
      <c r="O42" s="5">
        <f>entry!O126</f>
        <v>0</v>
      </c>
      <c r="P42" s="5">
        <f>entry!P126</f>
        <v>12.711349999999999</v>
      </c>
      <c r="Q42" s="5">
        <f>entry!Q126</f>
        <v>2.3999999999999998E-3</v>
      </c>
      <c r="R42" s="5">
        <f>entry!R126</f>
        <v>30.383199999999999</v>
      </c>
      <c r="S42" s="21">
        <f>entry!S126</f>
        <v>33568.722741599995</v>
      </c>
      <c r="T42" s="21">
        <f>entry!T126</f>
        <v>569.69593469999995</v>
      </c>
      <c r="U42" s="21">
        <f>entry!U126</f>
        <v>9062.4991023000002</v>
      </c>
      <c r="V42" s="21">
        <f>entry!V126</f>
        <v>2273.0552311499996</v>
      </c>
      <c r="W42" s="21">
        <f>entry!W126</f>
        <v>0</v>
      </c>
      <c r="X42" s="21">
        <f>entry!X126</f>
        <v>101221.06973849999</v>
      </c>
      <c r="Y42" s="21">
        <f>entry!Y126</f>
        <v>0</v>
      </c>
      <c r="Z42" s="21">
        <f>entry!Z126</f>
        <v>105531.97929974999</v>
      </c>
      <c r="AA42" s="21">
        <f>entry!AA126</f>
        <v>19.925243999999996</v>
      </c>
      <c r="AB42" s="21">
        <f>entry!AB126</f>
        <v>252246.94729199997</v>
      </c>
      <c r="AD42"/>
    </row>
    <row r="43" spans="1:30" x14ac:dyDescent="0.2">
      <c r="A43" s="56">
        <f>entry!A127</f>
        <v>402</v>
      </c>
      <c r="B43" s="56">
        <f>entry!B127</f>
        <v>403</v>
      </c>
      <c r="C43" s="17" t="str">
        <f>entry!C127</f>
        <v>CVID3</v>
      </c>
      <c r="D43" s="17" t="str">
        <f>entry!D127</f>
        <v>CVI</v>
      </c>
      <c r="E43" s="17" t="str">
        <f>entry!E127</f>
        <v>Mall-Hwy 6 UR 2016 Amend</v>
      </c>
      <c r="F43" t="str">
        <f>entry!F127</f>
        <v>Coralville</v>
      </c>
      <c r="G43" t="str">
        <f>entry!G127</f>
        <v>Iowa City</v>
      </c>
      <c r="H43" s="21">
        <f>entry!H127</f>
        <v>6418300</v>
      </c>
      <c r="I43">
        <f>entry!I127</f>
        <v>4.0433599999999998</v>
      </c>
      <c r="J43">
        <f>entry!J127</f>
        <v>6.862E-2</v>
      </c>
      <c r="K43">
        <f>entry!K127</f>
        <v>1.09158</v>
      </c>
      <c r="L43">
        <f>entry!L127</f>
        <v>0.27378999999999998</v>
      </c>
      <c r="M43" s="5"/>
      <c r="N43" s="5">
        <f>entry!N127</f>
        <v>12.1921</v>
      </c>
      <c r="O43" s="5">
        <f>entry!O127</f>
        <v>0</v>
      </c>
      <c r="P43" s="5">
        <f>entry!P127</f>
        <v>11.48405</v>
      </c>
      <c r="Q43" s="5">
        <f>entry!Q127</f>
        <v>2.3999999999999998E-3</v>
      </c>
      <c r="R43" s="5">
        <f>entry!R127</f>
        <v>29.155899999999999</v>
      </c>
      <c r="S43" s="21">
        <f>entry!S127</f>
        <v>25951.497488000001</v>
      </c>
      <c r="T43" s="21">
        <f>entry!T127</f>
        <v>440.42374599999999</v>
      </c>
      <c r="U43" s="21">
        <f>entry!U127</f>
        <v>7006.0879139999997</v>
      </c>
      <c r="V43" s="21">
        <f>entry!V127</f>
        <v>1757.266357</v>
      </c>
      <c r="W43" s="21">
        <f>entry!W127</f>
        <v>0</v>
      </c>
      <c r="X43" s="21">
        <f>entry!X127</f>
        <v>78252.555430000008</v>
      </c>
      <c r="Y43" s="21">
        <f>entry!Y127</f>
        <v>0</v>
      </c>
      <c r="Z43" s="21">
        <f>entry!Z127</f>
        <v>73708.078114999997</v>
      </c>
      <c r="AA43" s="21">
        <f>entry!AA127</f>
        <v>15.403919999999999</v>
      </c>
      <c r="AB43" s="21">
        <f>entry!AB127</f>
        <v>187131.31297000003</v>
      </c>
      <c r="AD43"/>
    </row>
    <row r="44" spans="1:30" x14ac:dyDescent="0.2">
      <c r="A44" s="56">
        <f>entry!A135</f>
        <v>420</v>
      </c>
      <c r="B44" s="56">
        <f>entry!B135</f>
        <v>421</v>
      </c>
      <c r="C44" s="17" t="str">
        <f>entry!C135</f>
        <v>CVCD9</v>
      </c>
      <c r="D44" s="17" t="str">
        <f>entry!D135</f>
        <v>CVC</v>
      </c>
      <c r="E44" s="17" t="str">
        <f>entry!E135</f>
        <v>Mall-Hwy 6 UR 2017 Amend- CC Sch</v>
      </c>
      <c r="F44" t="str">
        <f>entry!F135</f>
        <v>Coralville</v>
      </c>
      <c r="G44" t="str">
        <f>entry!G135</f>
        <v>Clear Creek</v>
      </c>
      <c r="H44" s="21">
        <f>entry!H135</f>
        <v>17770265</v>
      </c>
      <c r="I44">
        <f>entry!I135</f>
        <v>4.0433599999999998</v>
      </c>
      <c r="J44">
        <f>entry!J135</f>
        <v>6.862E-2</v>
      </c>
      <c r="K44">
        <f>entry!K135</f>
        <v>1.09158</v>
      </c>
      <c r="L44">
        <f>entry!L135</f>
        <v>0.27378999999999998</v>
      </c>
      <c r="M44" s="5"/>
      <c r="N44" s="5">
        <f>entry!N135</f>
        <v>12.1921</v>
      </c>
      <c r="O44" s="5">
        <f>entry!O135</f>
        <v>0</v>
      </c>
      <c r="P44" s="5">
        <f>entry!P135</f>
        <v>12.711349999999999</v>
      </c>
      <c r="Q44" s="5">
        <f>entry!Q135</f>
        <v>2.3999999999999998E-3</v>
      </c>
      <c r="R44" s="5">
        <f>entry!R135</f>
        <v>30.383199999999999</v>
      </c>
      <c r="S44" s="21">
        <f>entry!S135</f>
        <v>71851.578690399998</v>
      </c>
      <c r="T44" s="21">
        <f>entry!T135</f>
        <v>1219.3955842999999</v>
      </c>
      <c r="U44" s="21">
        <f>entry!U135</f>
        <v>19397.665868699998</v>
      </c>
      <c r="V44" s="21">
        <f>entry!V135</f>
        <v>4865.3208543499995</v>
      </c>
      <c r="W44" s="21">
        <f>entry!W135</f>
        <v>0</v>
      </c>
      <c r="X44" s="21">
        <f>entry!X135</f>
        <v>216656.84790649998</v>
      </c>
      <c r="Y44" s="21">
        <f>entry!Y135</f>
        <v>0</v>
      </c>
      <c r="Z44" s="21">
        <f>entry!Z135</f>
        <v>225884.05800774999</v>
      </c>
      <c r="AA44" s="21">
        <f>entry!AA135</f>
        <v>42.648635999999996</v>
      </c>
      <c r="AB44" s="21">
        <f>entry!AB135</f>
        <v>539917.515548</v>
      </c>
      <c r="AD44"/>
    </row>
    <row r="45" spans="1:30" x14ac:dyDescent="0.2">
      <c r="A45" s="56">
        <f>entry!A136</f>
        <v>422</v>
      </c>
      <c r="B45" s="56">
        <f>entry!B136</f>
        <v>423</v>
      </c>
      <c r="C45" s="17" t="str">
        <f>entry!C136</f>
        <v>CVID4</v>
      </c>
      <c r="D45" s="17" t="str">
        <f>entry!D136</f>
        <v>CVI</v>
      </c>
      <c r="E45" s="17" t="str">
        <f>entry!E136</f>
        <v>Mall-Hwy 6 UR 2017 Amend -IC SCh</v>
      </c>
      <c r="F45" t="str">
        <f>entry!F136</f>
        <v>Coralville</v>
      </c>
      <c r="G45" t="str">
        <f>entry!G136</f>
        <v>Iowa City</v>
      </c>
      <c r="H45" s="21">
        <f>entry!H136</f>
        <v>631800</v>
      </c>
      <c r="I45">
        <f>entry!I136</f>
        <v>4.0433599999999998</v>
      </c>
      <c r="J45">
        <f>entry!J136</f>
        <v>6.862E-2</v>
      </c>
      <c r="K45">
        <f>entry!K136</f>
        <v>1.09158</v>
      </c>
      <c r="L45">
        <f>entry!L136</f>
        <v>0.27378999999999998</v>
      </c>
      <c r="M45" s="5"/>
      <c r="N45" s="5">
        <f>entry!N136</f>
        <v>12.1921</v>
      </c>
      <c r="O45" s="5">
        <f>entry!O136</f>
        <v>0</v>
      </c>
      <c r="P45" s="5">
        <f>entry!P136</f>
        <v>11.48405</v>
      </c>
      <c r="Q45" s="5">
        <f>entry!Q136</f>
        <v>2.3999999999999998E-3</v>
      </c>
      <c r="R45" s="5">
        <f>entry!R136</f>
        <v>29.155899999999999</v>
      </c>
      <c r="S45" s="21">
        <f>entry!S136</f>
        <v>2554.5948479999997</v>
      </c>
      <c r="T45" s="21">
        <f>entry!T136</f>
        <v>43.354115999999998</v>
      </c>
      <c r="U45" s="21">
        <f>entry!U136</f>
        <v>689.66024399999992</v>
      </c>
      <c r="V45" s="21">
        <f>entry!V136</f>
        <v>172.98052199999998</v>
      </c>
      <c r="W45" s="21">
        <f>entry!W136</f>
        <v>0</v>
      </c>
      <c r="X45" s="21">
        <f>entry!X136</f>
        <v>7702.9687799999992</v>
      </c>
      <c r="Y45" s="21">
        <f>entry!Y136</f>
        <v>0</v>
      </c>
      <c r="Z45" s="21">
        <f>entry!Z136</f>
        <v>7255.6227899999994</v>
      </c>
      <c r="AA45" s="21">
        <f>entry!AA136</f>
        <v>1.5163199999999997</v>
      </c>
      <c r="AB45" s="21">
        <f>entry!AB136</f>
        <v>18420.697619999995</v>
      </c>
      <c r="AD45"/>
    </row>
    <row r="46" spans="1:30" x14ac:dyDescent="0.2">
      <c r="A46" s="56" t="str">
        <f>entry!A142</f>
        <v>435</v>
      </c>
      <c r="B46" s="56">
        <f>entry!B142</f>
        <v>436</v>
      </c>
      <c r="C46" s="17" t="str">
        <f>entry!C142</f>
        <v>CVID5</v>
      </c>
      <c r="D46" s="17" t="str">
        <f>entry!D142</f>
        <v>CVI</v>
      </c>
      <c r="E46" s="17" t="str">
        <f>entry!E142</f>
        <v>MALL/HWY 6 URA 2018 AMD CV-IC</v>
      </c>
      <c r="F46" t="str">
        <f>entry!F142</f>
        <v>Coralville</v>
      </c>
      <c r="G46" t="str">
        <f>entry!G142</f>
        <v>Iowa City</v>
      </c>
      <c r="H46" s="21">
        <f>entry!H142</f>
        <v>7540157</v>
      </c>
      <c r="I46">
        <f>entry!I142</f>
        <v>4.0433599999999998</v>
      </c>
      <c r="J46">
        <f>entry!J142</f>
        <v>6.862E-2</v>
      </c>
      <c r="K46">
        <f>entry!K142</f>
        <v>1.09158</v>
      </c>
      <c r="L46">
        <f>entry!L142</f>
        <v>0.27378999999999998</v>
      </c>
      <c r="M46" s="5"/>
      <c r="N46" s="5">
        <f>entry!N142</f>
        <v>12.1921</v>
      </c>
      <c r="O46" s="5">
        <f>entry!O142</f>
        <v>0</v>
      </c>
      <c r="P46" s="5">
        <f>entry!P142</f>
        <v>11.48405</v>
      </c>
      <c r="Q46" s="5">
        <f>entry!Q142</f>
        <v>2.3999999999999998E-3</v>
      </c>
      <c r="R46" s="5">
        <f>entry!R142</f>
        <v>29.155899999999999</v>
      </c>
      <c r="S46" s="21">
        <f>entry!S142</f>
        <v>30487.569207519999</v>
      </c>
      <c r="T46" s="21">
        <f>entry!T142</f>
        <v>517.40557334000005</v>
      </c>
      <c r="U46" s="21">
        <f>entry!U142</f>
        <v>8230.6845780599997</v>
      </c>
      <c r="V46" s="21">
        <f>entry!V142</f>
        <v>2064.4195850299998</v>
      </c>
      <c r="W46" s="21">
        <f>entry!W142</f>
        <v>0</v>
      </c>
      <c r="X46" s="21">
        <f>entry!X142</f>
        <v>91930.348159700006</v>
      </c>
      <c r="Y46" s="21">
        <f>entry!Y142</f>
        <v>0</v>
      </c>
      <c r="Z46" s="21">
        <f>entry!Z142</f>
        <v>86591.539995850006</v>
      </c>
      <c r="AA46" s="21">
        <f>entry!AA142</f>
        <v>18.096376799999998</v>
      </c>
      <c r="AB46" s="21">
        <f>entry!AB142</f>
        <v>219840.06347630001</v>
      </c>
      <c r="AD46"/>
    </row>
    <row r="47" spans="1:30" x14ac:dyDescent="0.2">
      <c r="A47" s="56">
        <f>entry!A154</f>
        <v>460</v>
      </c>
      <c r="B47" s="56">
        <f>entry!B154</f>
        <v>461</v>
      </c>
      <c r="C47" s="17" t="str">
        <f>entry!C154</f>
        <v>CVCB1</v>
      </c>
      <c r="D47" s="17" t="str">
        <f>entry!D154</f>
        <v>CVC</v>
      </c>
      <c r="E47" s="17" t="str">
        <f>entry!E154</f>
        <v>MALL-HWY 6 URA CV-CC 2020 AMENDMENT</v>
      </c>
      <c r="F47" t="str">
        <f>entry!F154</f>
        <v>Coralville</v>
      </c>
      <c r="G47" t="str">
        <f>entry!G154</f>
        <v>Clear Creek</v>
      </c>
      <c r="H47" s="21">
        <f>entry!H154</f>
        <v>2197700</v>
      </c>
      <c r="I47">
        <f>entry!I154</f>
        <v>4.0433599999999998</v>
      </c>
      <c r="J47">
        <f>entry!J154</f>
        <v>6.862E-2</v>
      </c>
      <c r="K47">
        <f>entry!K154</f>
        <v>1.09158</v>
      </c>
      <c r="L47">
        <f>entry!L154</f>
        <v>0.27378999999999998</v>
      </c>
      <c r="M47" s="5"/>
      <c r="N47" s="5">
        <f>entry!N154</f>
        <v>12.1921</v>
      </c>
      <c r="O47" s="5">
        <f>entry!O154</f>
        <v>0</v>
      </c>
      <c r="P47" s="5">
        <f>entry!P154</f>
        <v>12.711349999999999</v>
      </c>
      <c r="Q47" s="5">
        <f>entry!Q154</f>
        <v>2.3999999999999998E-3</v>
      </c>
      <c r="R47" s="5">
        <f>entry!R154</f>
        <v>30.383199999999999</v>
      </c>
      <c r="S47" s="21">
        <f>entry!S154</f>
        <v>8886.092271999998</v>
      </c>
      <c r="T47" s="21">
        <f>entry!T154</f>
        <v>150.806174</v>
      </c>
      <c r="U47" s="21">
        <f>entry!U154</f>
        <v>2398.9653659999999</v>
      </c>
      <c r="V47" s="21">
        <f>entry!V154</f>
        <v>601.70828299999994</v>
      </c>
      <c r="W47" s="21">
        <f>entry!W154</f>
        <v>0</v>
      </c>
      <c r="X47" s="21">
        <f>entry!X154</f>
        <v>26794.578169999997</v>
      </c>
      <c r="Y47" s="21">
        <f>entry!Y154</f>
        <v>0</v>
      </c>
      <c r="Z47" s="21">
        <f>entry!Z154</f>
        <v>27935.733894999998</v>
      </c>
      <c r="AA47" s="21">
        <f>entry!AA154</f>
        <v>5.2744799999999987</v>
      </c>
      <c r="AB47" s="21">
        <f>entry!AB154</f>
        <v>66773.15863999998</v>
      </c>
      <c r="AD47"/>
    </row>
    <row r="48" spans="1:30" x14ac:dyDescent="0.2">
      <c r="A48" s="56">
        <f>entry!A157</f>
        <v>466</v>
      </c>
      <c r="B48" s="56">
        <f>entry!B157</f>
        <v>467</v>
      </c>
      <c r="C48" s="17" t="str">
        <f>entry!C157</f>
        <v>CVCF1</v>
      </c>
      <c r="D48" s="17" t="str">
        <f>entry!D157</f>
        <v>CVC</v>
      </c>
      <c r="E48" s="17" t="str">
        <f>entry!E157</f>
        <v>CPMI</v>
      </c>
      <c r="F48" t="str">
        <f>entry!F157</f>
        <v>Coralville</v>
      </c>
      <c r="G48" t="str">
        <f>entry!G157</f>
        <v>Clear Creek</v>
      </c>
      <c r="H48" s="21">
        <f>entry!H157</f>
        <v>4783700</v>
      </c>
      <c r="I48">
        <f>entry!I157</f>
        <v>4.0433599999999998</v>
      </c>
      <c r="J48">
        <f>entry!J157</f>
        <v>6.862E-2</v>
      </c>
      <c r="K48">
        <f>entry!K157</f>
        <v>1.09158</v>
      </c>
      <c r="L48">
        <f>entry!L157</f>
        <v>0.27378999999999998</v>
      </c>
      <c r="M48" s="5"/>
      <c r="N48" s="5">
        <f>entry!N157</f>
        <v>12.05559</v>
      </c>
      <c r="O48" s="5">
        <f>entry!O157</f>
        <v>0</v>
      </c>
      <c r="P48" s="5">
        <f>entry!P157</f>
        <v>12.711349999999999</v>
      </c>
      <c r="Q48" s="5">
        <f>entry!Q157</f>
        <v>2.3999999999999998E-3</v>
      </c>
      <c r="R48" s="5">
        <f>entry!R157</f>
        <v>30.246690000000001</v>
      </c>
      <c r="S48" s="21">
        <f>entry!S157</f>
        <v>19342.221232</v>
      </c>
      <c r="T48" s="21">
        <f>entry!T157</f>
        <v>328.25749400000001</v>
      </c>
      <c r="U48" s="21">
        <f>entry!U157</f>
        <v>5221.7912459999998</v>
      </c>
      <c r="V48" s="21">
        <f>entry!V157</f>
        <v>1309.7292229999998</v>
      </c>
      <c r="W48" s="21">
        <f>entry!W157</f>
        <v>0</v>
      </c>
      <c r="X48" s="21">
        <f>entry!X157</f>
        <v>57670.325882999998</v>
      </c>
      <c r="Y48" s="21">
        <f>entry!Y157</f>
        <v>0</v>
      </c>
      <c r="Z48" s="21">
        <f>entry!Z157</f>
        <v>60807.284994999995</v>
      </c>
      <c r="AA48" s="21">
        <f>entry!AA157</f>
        <v>11.480879999999999</v>
      </c>
      <c r="AB48" s="21">
        <f>entry!AB157</f>
        <v>144691.09095299998</v>
      </c>
      <c r="AD48"/>
    </row>
    <row r="49" spans="1:30" x14ac:dyDescent="0.2">
      <c r="A49" s="56"/>
      <c r="B49" s="56"/>
      <c r="C49" s="17"/>
      <c r="D49" s="17"/>
      <c r="E49" s="17"/>
      <c r="H49" s="50">
        <f>SUM(H34:H48)</f>
        <v>345985893</v>
      </c>
      <c r="J49"/>
      <c r="M49" s="5"/>
      <c r="O49" s="5"/>
      <c r="P49" s="5"/>
      <c r="S49" s="50">
        <f t="shared" ref="S49:AB49" si="1">SUM(S34:S48)</f>
        <v>1398945.5203204798</v>
      </c>
      <c r="T49" s="50">
        <f t="shared" si="1"/>
        <v>23741.551977660005</v>
      </c>
      <c r="U49" s="50">
        <f t="shared" si="1"/>
        <v>377671.28108093998</v>
      </c>
      <c r="V49" s="50">
        <f t="shared" si="1"/>
        <v>94727.477644469996</v>
      </c>
      <c r="W49" s="50">
        <f t="shared" si="1"/>
        <v>0</v>
      </c>
      <c r="X49" s="50">
        <f t="shared" si="1"/>
        <v>4217641.5831583012</v>
      </c>
      <c r="Y49" s="50">
        <f t="shared" si="1"/>
        <v>0</v>
      </c>
      <c r="Z49" s="50">
        <f t="shared" si="1"/>
        <v>4098801.3196159508</v>
      </c>
      <c r="AA49" s="50">
        <f t="shared" si="1"/>
        <v>830.36614320000001</v>
      </c>
      <c r="AB49" s="50">
        <f t="shared" si="1"/>
        <v>10212359.099940998</v>
      </c>
      <c r="AD49"/>
    </row>
    <row r="50" spans="1:30" x14ac:dyDescent="0.2">
      <c r="A50" s="56"/>
      <c r="B50" s="56"/>
      <c r="C50" s="17"/>
      <c r="D50" s="17"/>
      <c r="E50" s="17"/>
      <c r="H50" s="21"/>
      <c r="J50"/>
      <c r="M50" s="5"/>
      <c r="O50" s="5"/>
      <c r="P50" s="5"/>
      <c r="S50" s="21"/>
      <c r="T50" s="21"/>
      <c r="U50" s="21"/>
      <c r="V50" s="21"/>
      <c r="W50" s="21"/>
      <c r="X50" s="21"/>
      <c r="Y50" s="21"/>
      <c r="Z50" s="21"/>
      <c r="AA50" s="21"/>
      <c r="AB50" s="21"/>
      <c r="AD50"/>
    </row>
    <row r="51" spans="1:30" x14ac:dyDescent="0.2">
      <c r="A51" s="56"/>
      <c r="B51" s="56"/>
      <c r="C51" s="17"/>
      <c r="D51" s="17"/>
      <c r="E51" s="17"/>
      <c r="H51" s="21"/>
      <c r="J51"/>
      <c r="M51" s="5"/>
      <c r="O51" s="5"/>
      <c r="P51" s="5"/>
      <c r="S51" s="21"/>
      <c r="T51" s="21"/>
      <c r="U51" s="21"/>
      <c r="V51" s="21"/>
      <c r="W51" s="21"/>
      <c r="X51" s="21"/>
      <c r="Y51" s="21"/>
      <c r="Z51" s="21"/>
      <c r="AA51" s="21"/>
      <c r="AB51" s="21"/>
      <c r="AD51"/>
    </row>
    <row r="52" spans="1:30" ht="15.75" x14ac:dyDescent="0.25">
      <c r="B52" s="56"/>
      <c r="C52" s="17"/>
      <c r="D52" s="17"/>
      <c r="E52" s="49" t="s">
        <v>225</v>
      </c>
      <c r="H52" s="21"/>
      <c r="J52"/>
      <c r="M52" s="5"/>
      <c r="O52" s="5"/>
      <c r="P52" s="5"/>
      <c r="S52" s="21"/>
      <c r="T52" s="21"/>
      <c r="U52" s="21"/>
      <c r="V52" s="21"/>
      <c r="W52" s="21"/>
      <c r="X52" s="21"/>
      <c r="Y52" s="21"/>
      <c r="Z52" s="21"/>
      <c r="AA52" s="21"/>
      <c r="AB52" s="21"/>
      <c r="AD52"/>
    </row>
    <row r="53" spans="1:30" x14ac:dyDescent="0.2">
      <c r="A53" s="61">
        <f>entry!A20</f>
        <v>134</v>
      </c>
      <c r="B53" s="61">
        <f>entry!B20</f>
        <v>135</v>
      </c>
      <c r="C53" t="str">
        <f>entry!C20</f>
        <v>CVIC</v>
      </c>
      <c r="D53" t="str">
        <f>entry!D20</f>
        <v>CVI</v>
      </c>
      <c r="E53" t="str">
        <f>entry!E20</f>
        <v>12th Avenue Urban Renewal</v>
      </c>
      <c r="F53" t="str">
        <f>entry!F20</f>
        <v>Coralville</v>
      </c>
      <c r="G53" t="str">
        <f>entry!G20</f>
        <v>Iowa City</v>
      </c>
      <c r="H53" s="21">
        <f>entry!H20</f>
        <v>45638848</v>
      </c>
      <c r="I53">
        <f>entry!I20</f>
        <v>4.0433599999999998</v>
      </c>
      <c r="J53">
        <f>entry!J20</f>
        <v>6.862E-2</v>
      </c>
      <c r="K53">
        <f>entry!K20</f>
        <v>1.09158</v>
      </c>
      <c r="L53">
        <f>entry!L20</f>
        <v>0.27378999999999998</v>
      </c>
      <c r="M53" s="5"/>
      <c r="N53" s="5">
        <f>entry!N20</f>
        <v>12.1921</v>
      </c>
      <c r="O53" s="5">
        <f>entry!O20</f>
        <v>0</v>
      </c>
      <c r="P53" s="5">
        <f>entry!P20</f>
        <v>11.48405</v>
      </c>
      <c r="Q53" s="5">
        <f>entry!Q20</f>
        <v>2.3999999999999998E-3</v>
      </c>
      <c r="R53" s="5">
        <f>entry!R20</f>
        <v>29.155899999999999</v>
      </c>
      <c r="S53" s="21">
        <f>entry!S20</f>
        <v>184534.29244927998</v>
      </c>
      <c r="T53" s="21">
        <f>entry!T20</f>
        <v>3131.73774976</v>
      </c>
      <c r="U53" s="21">
        <f>entry!U20</f>
        <v>49818.45369984</v>
      </c>
      <c r="V53" s="21">
        <f>entry!V20</f>
        <v>12495.460193919998</v>
      </c>
      <c r="W53" s="21">
        <f>entry!W20</f>
        <v>0</v>
      </c>
      <c r="X53" s="21">
        <f>entry!X20</f>
        <v>556433.39870080003</v>
      </c>
      <c r="Y53" s="21">
        <f>entry!Y20</f>
        <v>0</v>
      </c>
      <c r="Z53" s="21">
        <f>entry!Z20</f>
        <v>524118.81237439997</v>
      </c>
      <c r="AA53" s="21">
        <f>entry!AA20</f>
        <v>109.53323519999999</v>
      </c>
      <c r="AB53" s="21">
        <f>entry!AB20</f>
        <v>1330641.6884032001</v>
      </c>
      <c r="AD53"/>
    </row>
    <row r="54" spans="1:30" x14ac:dyDescent="0.2">
      <c r="A54" s="61">
        <f>entry!A23</f>
        <v>140</v>
      </c>
      <c r="B54" s="61">
        <f>entry!B23</f>
        <v>141</v>
      </c>
      <c r="C54" t="str">
        <f>entry!C23</f>
        <v>CVIC1</v>
      </c>
      <c r="D54" t="str">
        <f>entry!D23</f>
        <v>CVI</v>
      </c>
      <c r="E54" t="str">
        <f>entry!E23</f>
        <v>12th Avenue Urban Renewal 1994</v>
      </c>
      <c r="F54" t="str">
        <f>entry!F23</f>
        <v>Coralville</v>
      </c>
      <c r="G54" t="str">
        <f>entry!G23</f>
        <v>Iowa City</v>
      </c>
      <c r="H54" s="21">
        <f>entry!H23</f>
        <v>181480</v>
      </c>
      <c r="I54">
        <f>entry!I23</f>
        <v>4.0433599999999998</v>
      </c>
      <c r="J54">
        <f>entry!J23</f>
        <v>6.862E-2</v>
      </c>
      <c r="K54">
        <f>entry!K23</f>
        <v>1.09158</v>
      </c>
      <c r="L54">
        <f>entry!L23</f>
        <v>0.27378999999999998</v>
      </c>
      <c r="M54" s="5"/>
      <c r="N54" s="5">
        <f>entry!N23</f>
        <v>12.1921</v>
      </c>
      <c r="O54" s="5">
        <f>entry!O23</f>
        <v>0</v>
      </c>
      <c r="P54" s="5">
        <f>entry!P23</f>
        <v>11.48405</v>
      </c>
      <c r="Q54" s="5">
        <f>entry!Q23</f>
        <v>2.3999999999999998E-3</v>
      </c>
      <c r="R54" s="5">
        <f>entry!R23</f>
        <v>29.155899999999999</v>
      </c>
      <c r="S54" s="21">
        <f>entry!S23</f>
        <v>733.7889727999999</v>
      </c>
      <c r="T54" s="21">
        <f>entry!T23</f>
        <v>12.453157599999999</v>
      </c>
      <c r="U54" s="21">
        <f>entry!U23</f>
        <v>198.09993839999998</v>
      </c>
      <c r="V54" s="21">
        <f>entry!V23</f>
        <v>49.687409199999991</v>
      </c>
      <c r="W54" s="21">
        <f>entry!W23</f>
        <v>0</v>
      </c>
      <c r="X54" s="21">
        <f>entry!X23</f>
        <v>2212.622308</v>
      </c>
      <c r="Y54" s="21">
        <f>entry!Y23</f>
        <v>0</v>
      </c>
      <c r="Z54" s="21">
        <f>entry!Z23</f>
        <v>2084.1253939999997</v>
      </c>
      <c r="AA54" s="21">
        <f>entry!AA23</f>
        <v>0.43555199999999994</v>
      </c>
      <c r="AB54" s="21">
        <f>entry!AB23</f>
        <v>5291.2127319999991</v>
      </c>
      <c r="AD54"/>
    </row>
    <row r="55" spans="1:30" x14ac:dyDescent="0.2">
      <c r="A55" s="56">
        <f>entry!A112</f>
        <v>370</v>
      </c>
      <c r="B55" s="56">
        <f>entry!B112</f>
        <v>371</v>
      </c>
      <c r="C55" s="17" t="str">
        <f>entry!C112</f>
        <v>CVIC5</v>
      </c>
      <c r="D55" s="17" t="str">
        <f>entry!D112</f>
        <v>CVI</v>
      </c>
      <c r="E55" s="17" t="str">
        <f>entry!E112</f>
        <v>12th Ave UR 2013 Amend</v>
      </c>
      <c r="F55" t="str">
        <f>entry!F112</f>
        <v>Coralville</v>
      </c>
      <c r="G55" t="str">
        <f>entry!G112</f>
        <v>Iowa City</v>
      </c>
      <c r="H55" s="21">
        <f>entry!H112</f>
        <v>7683189</v>
      </c>
      <c r="I55">
        <f>entry!I112</f>
        <v>4.0433599999999998</v>
      </c>
      <c r="J55">
        <f>entry!J112</f>
        <v>6.862E-2</v>
      </c>
      <c r="K55">
        <f>entry!K112</f>
        <v>1.09158</v>
      </c>
      <c r="L55">
        <f>entry!L112</f>
        <v>0.27378999999999998</v>
      </c>
      <c r="M55" s="5"/>
      <c r="N55" s="5">
        <f>entry!N112</f>
        <v>12.1921</v>
      </c>
      <c r="O55" s="5">
        <f>entry!O112</f>
        <v>0</v>
      </c>
      <c r="P55" s="5">
        <f>entry!P112</f>
        <v>11.48405</v>
      </c>
      <c r="Q55" s="5">
        <f>entry!Q112</f>
        <v>2.3999999999999998E-3</v>
      </c>
      <c r="R55" s="5">
        <f>entry!R112</f>
        <v>29.155899999999999</v>
      </c>
      <c r="S55" s="21">
        <f>entry!S112</f>
        <v>31065.899075040001</v>
      </c>
      <c r="T55" s="21">
        <f>entry!T112</f>
        <v>527.22042918</v>
      </c>
      <c r="U55" s="21">
        <f>entry!U112</f>
        <v>8386.8154486200001</v>
      </c>
      <c r="V55" s="21">
        <f>entry!V112</f>
        <v>2103.5803163099999</v>
      </c>
      <c r="W55" s="21">
        <f>entry!W112</f>
        <v>0</v>
      </c>
      <c r="X55" s="21">
        <f>entry!X112</f>
        <v>93674.208606900007</v>
      </c>
      <c r="Y55" s="21">
        <f>entry!Y112</f>
        <v>0</v>
      </c>
      <c r="Z55" s="21">
        <f>entry!Z112</f>
        <v>88234.126635449997</v>
      </c>
      <c r="AA55" s="21">
        <f>entry!AA112</f>
        <v>18.4396536</v>
      </c>
      <c r="AB55" s="21">
        <f>entry!AB112</f>
        <v>224010.29016510001</v>
      </c>
      <c r="AD55"/>
    </row>
    <row r="56" spans="1:30" x14ac:dyDescent="0.2">
      <c r="A56" s="56">
        <f>entry!A115</f>
        <v>378</v>
      </c>
      <c r="B56" s="56">
        <f>entry!B115</f>
        <v>379</v>
      </c>
      <c r="C56" s="17" t="str">
        <f>entry!C115</f>
        <v>CVIC6</v>
      </c>
      <c r="D56" s="17" t="str">
        <f>entry!D115</f>
        <v>CVI</v>
      </c>
      <c r="E56" s="17" t="str">
        <f>entry!E115</f>
        <v xml:space="preserve">12th Ave. UR 2014 Amend. </v>
      </c>
      <c r="F56" t="str">
        <f>entry!F115</f>
        <v>Coralville</v>
      </c>
      <c r="G56" t="str">
        <f>entry!G115</f>
        <v>Iowa City</v>
      </c>
      <c r="H56" s="21">
        <f>entry!H115</f>
        <v>6930738</v>
      </c>
      <c r="I56">
        <f>entry!I115</f>
        <v>4.0433599999999998</v>
      </c>
      <c r="J56">
        <f>entry!J115</f>
        <v>6.862E-2</v>
      </c>
      <c r="K56">
        <f>entry!K115</f>
        <v>1.09158</v>
      </c>
      <c r="L56">
        <f>entry!L115</f>
        <v>0.27378999999999998</v>
      </c>
      <c r="M56" s="5"/>
      <c r="N56" s="5">
        <f>entry!N115</f>
        <v>12.1921</v>
      </c>
      <c r="O56" s="5">
        <f>entry!O115</f>
        <v>0</v>
      </c>
      <c r="P56" s="5">
        <f>entry!P115</f>
        <v>11.48405</v>
      </c>
      <c r="Q56" s="5">
        <f>entry!Q115</f>
        <v>2.3999999999999998E-3</v>
      </c>
      <c r="R56" s="5">
        <f>entry!R115</f>
        <v>29.155899999999999</v>
      </c>
      <c r="S56" s="21">
        <f>entry!S115</f>
        <v>28023.468799679998</v>
      </c>
      <c r="T56" s="21">
        <f>entry!T115</f>
        <v>475.58724156</v>
      </c>
      <c r="U56" s="21">
        <f>entry!U115</f>
        <v>7565.4549860400002</v>
      </c>
      <c r="V56" s="21">
        <f>entry!V115</f>
        <v>1897.5667570199998</v>
      </c>
      <c r="W56" s="21">
        <f>entry!W115</f>
        <v>0</v>
      </c>
      <c r="X56" s="21">
        <f>entry!X115</f>
        <v>84500.250769799997</v>
      </c>
      <c r="Y56" s="21">
        <f>entry!Y115</f>
        <v>0</v>
      </c>
      <c r="Z56" s="21">
        <f>entry!Z115</f>
        <v>79592.941728899998</v>
      </c>
      <c r="AA56" s="21">
        <f>entry!AA115</f>
        <v>16.633771199999998</v>
      </c>
      <c r="AB56" s="21">
        <f>entry!AB115</f>
        <v>202071.90405419999</v>
      </c>
      <c r="AD56"/>
    </row>
    <row r="57" spans="1:30" x14ac:dyDescent="0.2">
      <c r="A57" s="56">
        <f>entry!A128</f>
        <v>404</v>
      </c>
      <c r="B57" s="56">
        <f>entry!B128</f>
        <v>405</v>
      </c>
      <c r="C57" s="17" t="str">
        <f>entry!C128</f>
        <v>CVIC8</v>
      </c>
      <c r="D57" s="17" t="str">
        <f>entry!D128</f>
        <v>CVI</v>
      </c>
      <c r="E57" s="17" t="str">
        <f>entry!E128</f>
        <v>12th Ave UR 2016 Amend</v>
      </c>
      <c r="F57" t="str">
        <f>entry!F128</f>
        <v>Coralville</v>
      </c>
      <c r="G57" t="str">
        <f>entry!G128</f>
        <v>Iowa City</v>
      </c>
      <c r="H57" s="21">
        <f>entry!H128</f>
        <v>7012837</v>
      </c>
      <c r="I57">
        <f>entry!I128</f>
        <v>4.0433599999999998</v>
      </c>
      <c r="J57">
        <f>entry!J128</f>
        <v>6.862E-2</v>
      </c>
      <c r="K57">
        <f>entry!K128</f>
        <v>1.09158</v>
      </c>
      <c r="L57">
        <f>entry!L128</f>
        <v>0.27378999999999998</v>
      </c>
      <c r="M57" s="5"/>
      <c r="N57" s="5">
        <f>entry!N128</f>
        <v>12.1921</v>
      </c>
      <c r="O57" s="5">
        <f>entry!O128</f>
        <v>0</v>
      </c>
      <c r="P57" s="5">
        <f>entry!P128</f>
        <v>11.48405</v>
      </c>
      <c r="Q57" s="5">
        <f>entry!Q128</f>
        <v>2.3999999999999998E-3</v>
      </c>
      <c r="R57" s="5">
        <f>entry!R128</f>
        <v>29.155899999999999</v>
      </c>
      <c r="S57" s="21">
        <f>entry!S128</f>
        <v>28355.424612319999</v>
      </c>
      <c r="T57" s="21">
        <f>entry!T128</f>
        <v>481.22087494000004</v>
      </c>
      <c r="U57" s="21">
        <f>entry!U128</f>
        <v>7655.0726124600005</v>
      </c>
      <c r="V57" s="21">
        <f>entry!V128</f>
        <v>1920.0446422299999</v>
      </c>
      <c r="W57" s="21">
        <f>entry!W128</f>
        <v>0</v>
      </c>
      <c r="X57" s="21">
        <f>entry!X128</f>
        <v>85501.2099877</v>
      </c>
      <c r="Y57" s="21">
        <f>entry!Y128</f>
        <v>0</v>
      </c>
      <c r="Z57" s="21">
        <f>entry!Z128</f>
        <v>80535.770749850009</v>
      </c>
      <c r="AA57" s="21">
        <f>entry!AA128</f>
        <v>16.8308088</v>
      </c>
      <c r="AB57" s="21">
        <f>entry!AB128</f>
        <v>204465.57428830001</v>
      </c>
      <c r="AD57"/>
    </row>
    <row r="58" spans="1:30" x14ac:dyDescent="0.2">
      <c r="A58" s="56">
        <f>entry!A134</f>
        <v>418</v>
      </c>
      <c r="B58" s="56">
        <f>entry!B134</f>
        <v>419</v>
      </c>
      <c r="C58" s="17" t="str">
        <f>entry!C134</f>
        <v>CVIC9</v>
      </c>
      <c r="D58" s="17" t="str">
        <f>entry!D134</f>
        <v>CVI</v>
      </c>
      <c r="E58" s="17" t="str">
        <f>entry!E134</f>
        <v>12th Ave UR 2017 Amend</v>
      </c>
      <c r="F58" t="str">
        <f>entry!F134</f>
        <v>Coralville</v>
      </c>
      <c r="G58" t="str">
        <f>entry!G134</f>
        <v>Iowa City</v>
      </c>
      <c r="H58" s="21">
        <f>entry!H134</f>
        <v>11640739</v>
      </c>
      <c r="I58">
        <f>entry!I134</f>
        <v>4.0433599999999998</v>
      </c>
      <c r="J58">
        <f>entry!J134</f>
        <v>6.862E-2</v>
      </c>
      <c r="K58">
        <f>entry!K134</f>
        <v>1.09158</v>
      </c>
      <c r="L58">
        <f>entry!L134</f>
        <v>0.27378999999999998</v>
      </c>
      <c r="M58" s="5"/>
      <c r="N58" s="5">
        <f>entry!N134</f>
        <v>12.1921</v>
      </c>
      <c r="O58" s="5">
        <f>entry!O134</f>
        <v>0</v>
      </c>
      <c r="P58" s="5">
        <f>entry!P134</f>
        <v>11.48405</v>
      </c>
      <c r="Q58" s="5">
        <f>entry!Q134</f>
        <v>2.3999999999999998E-3</v>
      </c>
      <c r="R58" s="5">
        <f>entry!R134</f>
        <v>29.155899999999999</v>
      </c>
      <c r="S58" s="21">
        <f>entry!S134</f>
        <v>47067.698443039997</v>
      </c>
      <c r="T58" s="21">
        <f>entry!T134</f>
        <v>798.78751018000003</v>
      </c>
      <c r="U58" s="21">
        <f>entry!U134</f>
        <v>12706.79787762</v>
      </c>
      <c r="V58" s="21">
        <f>entry!V134</f>
        <v>3187.1179308099995</v>
      </c>
      <c r="W58" s="21">
        <f>entry!W134</f>
        <v>0</v>
      </c>
      <c r="X58" s="21">
        <f>entry!X134</f>
        <v>141925.0539619</v>
      </c>
      <c r="Y58" s="21">
        <f>entry!Y134</f>
        <v>0</v>
      </c>
      <c r="Z58" s="21">
        <f>entry!Z134</f>
        <v>133682.82871294999</v>
      </c>
      <c r="AA58" s="21">
        <f>entry!AA134</f>
        <v>27.937773599999996</v>
      </c>
      <c r="AB58" s="21">
        <f>entry!AB134</f>
        <v>339396.22221009998</v>
      </c>
      <c r="AD58"/>
    </row>
    <row r="59" spans="1:30" x14ac:dyDescent="0.2">
      <c r="A59" s="56">
        <f>entry!A163</f>
        <v>483</v>
      </c>
      <c r="B59" s="56">
        <f>entry!B163</f>
        <v>484</v>
      </c>
      <c r="C59" s="17" t="str">
        <f>entry!C163</f>
        <v>CVIF</v>
      </c>
      <c r="D59" s="17" t="str">
        <f>entry!D163</f>
        <v>CVI</v>
      </c>
      <c r="E59" s="17" t="str">
        <f>entry!E163</f>
        <v>Coralville 12th Ave, 2022 Amend</v>
      </c>
      <c r="F59" t="str">
        <f>entry!F163</f>
        <v>Coralville</v>
      </c>
      <c r="G59" t="str">
        <f>entry!G163</f>
        <v>Iowa City</v>
      </c>
      <c r="H59" s="21">
        <f>entry!H163</f>
        <v>9400</v>
      </c>
      <c r="I59">
        <f>entry!I163</f>
        <v>4.0433599999999998</v>
      </c>
      <c r="J59">
        <f>entry!J163</f>
        <v>6.862E-2</v>
      </c>
      <c r="K59">
        <f>entry!K163</f>
        <v>1.09158</v>
      </c>
      <c r="L59">
        <f>entry!L163</f>
        <v>0.27378999999999998</v>
      </c>
      <c r="M59" s="5"/>
      <c r="N59" s="5">
        <f>entry!N163</f>
        <v>12.1921</v>
      </c>
      <c r="O59" s="5">
        <f>entry!O163</f>
        <v>0</v>
      </c>
      <c r="P59" s="5">
        <f>entry!P163</f>
        <v>11.48405</v>
      </c>
      <c r="Q59" s="5">
        <f>entry!Q163</f>
        <v>2.3999999999999998E-3</v>
      </c>
      <c r="R59" s="5">
        <f>entry!R163</f>
        <v>29.155899999999999</v>
      </c>
      <c r="S59" s="21">
        <f>entry!S163</f>
        <v>38.007584000000001</v>
      </c>
      <c r="T59" s="21">
        <f>entry!T163</f>
        <v>0.64502800000000005</v>
      </c>
      <c r="U59" s="21">
        <f>entry!U163</f>
        <v>10.260852</v>
      </c>
      <c r="V59" s="21">
        <f>entry!V163</f>
        <v>2.573626</v>
      </c>
      <c r="W59" s="21">
        <f>entry!W163</f>
        <v>0</v>
      </c>
      <c r="X59" s="21">
        <f>entry!X163</f>
        <v>114.60574</v>
      </c>
      <c r="Y59" s="21">
        <f>entry!Y163</f>
        <v>0</v>
      </c>
      <c r="Z59" s="21">
        <f>entry!Z163</f>
        <v>107.95007</v>
      </c>
      <c r="AA59" s="21">
        <f>entry!AA163</f>
        <v>2.256E-2</v>
      </c>
      <c r="AB59" s="21">
        <f>entry!AB163</f>
        <v>274.06545999999997</v>
      </c>
      <c r="AD59"/>
    </row>
    <row r="60" spans="1:30" x14ac:dyDescent="0.2">
      <c r="C60"/>
      <c r="E60"/>
      <c r="H60" s="50">
        <f>SUM(H53:H59)</f>
        <v>79097231</v>
      </c>
      <c r="J60"/>
      <c r="M60" s="5"/>
      <c r="O60" s="5"/>
      <c r="P60" s="5"/>
      <c r="S60" s="50">
        <f t="shared" ref="S60:AB60" si="2">SUM(S53:S59)</f>
        <v>319818.57993616001</v>
      </c>
      <c r="T60" s="50">
        <f t="shared" si="2"/>
        <v>5427.6519912199992</v>
      </c>
      <c r="U60" s="50">
        <f t="shared" si="2"/>
        <v>86340.95541498001</v>
      </c>
      <c r="V60" s="50">
        <f t="shared" si="2"/>
        <v>21656.03087549</v>
      </c>
      <c r="W60" s="50">
        <f t="shared" si="2"/>
        <v>0</v>
      </c>
      <c r="X60" s="50">
        <f t="shared" si="2"/>
        <v>964361.35007510008</v>
      </c>
      <c r="Y60" s="50">
        <f t="shared" si="2"/>
        <v>0</v>
      </c>
      <c r="Z60" s="50">
        <f t="shared" si="2"/>
        <v>908356.55566554982</v>
      </c>
      <c r="AA60" s="50">
        <f t="shared" si="2"/>
        <v>189.83335439999999</v>
      </c>
      <c r="AB60" s="50">
        <f t="shared" si="2"/>
        <v>2306150.9573129006</v>
      </c>
      <c r="AD60"/>
    </row>
    <row r="61" spans="1:30" x14ac:dyDescent="0.2">
      <c r="C61"/>
      <c r="E61"/>
      <c r="H61" s="21"/>
      <c r="J61"/>
      <c r="M61" s="5"/>
      <c r="O61" s="5"/>
      <c r="P61" s="5"/>
      <c r="S61" s="21"/>
      <c r="T61" s="21"/>
      <c r="U61" s="21"/>
      <c r="V61" s="21"/>
      <c r="W61" s="21"/>
      <c r="X61" s="21"/>
      <c r="Y61" s="21"/>
      <c r="Z61" s="21"/>
      <c r="AA61" s="21"/>
      <c r="AB61" s="21"/>
      <c r="AD61"/>
    </row>
    <row r="62" spans="1:30" x14ac:dyDescent="0.2">
      <c r="C62"/>
      <c r="E62"/>
      <c r="H62" s="21"/>
      <c r="J62"/>
      <c r="M62" s="5"/>
      <c r="O62" s="5"/>
      <c r="P62" s="5"/>
      <c r="S62" s="21"/>
      <c r="T62" s="21"/>
      <c r="U62" s="21"/>
      <c r="V62" s="21"/>
      <c r="W62" s="21"/>
      <c r="X62" s="21"/>
      <c r="Y62" s="21"/>
      <c r="Z62" s="21"/>
      <c r="AA62" s="21"/>
      <c r="AB62" s="21"/>
      <c r="AD62"/>
    </row>
    <row r="63" spans="1:30" x14ac:dyDescent="0.2">
      <c r="C63"/>
      <c r="E63"/>
      <c r="H63" s="21"/>
      <c r="J63"/>
      <c r="M63" s="5"/>
      <c r="O63" s="5"/>
      <c r="P63" s="5"/>
      <c r="S63" s="21"/>
      <c r="T63" s="21"/>
      <c r="U63" s="21"/>
      <c r="V63" s="21"/>
      <c r="W63" s="21"/>
      <c r="X63" s="21"/>
      <c r="Y63" s="21"/>
      <c r="Z63" s="21"/>
      <c r="AA63" s="21"/>
      <c r="AB63" s="21"/>
      <c r="AD63"/>
    </row>
    <row r="64" spans="1:30" ht="15.75" x14ac:dyDescent="0.25">
      <c r="A64" s="49" t="s">
        <v>18</v>
      </c>
      <c r="B64" s="56"/>
      <c r="C64" s="17"/>
      <c r="D64" s="17"/>
      <c r="E64" s="17"/>
      <c r="H64" s="21"/>
      <c r="J64"/>
      <c r="M64" s="5"/>
      <c r="O64" s="5"/>
      <c r="P64" s="5"/>
      <c r="S64" s="21"/>
      <c r="T64" s="21"/>
      <c r="U64" s="21"/>
      <c r="V64" s="21"/>
      <c r="W64" s="21"/>
      <c r="X64" s="21"/>
      <c r="Y64" s="21"/>
      <c r="Z64" s="21"/>
      <c r="AA64" s="21"/>
      <c r="AB64" s="21"/>
      <c r="AD64"/>
    </row>
    <row r="65" spans="1:30" ht="15.75" x14ac:dyDescent="0.25">
      <c r="A65" s="66"/>
      <c r="B65" s="56"/>
      <c r="C65" s="17"/>
      <c r="D65" s="17"/>
      <c r="E65" s="17"/>
      <c r="H65" s="21"/>
      <c r="J65"/>
      <c r="M65" s="5"/>
      <c r="O65" s="5"/>
      <c r="P65" s="5"/>
      <c r="S65" s="21"/>
      <c r="T65" s="21"/>
      <c r="U65" s="21"/>
      <c r="V65" s="21"/>
      <c r="W65" s="21"/>
      <c r="X65" s="21"/>
      <c r="Y65" s="21"/>
      <c r="Z65" s="21"/>
      <c r="AA65" s="21"/>
      <c r="AB65" s="21"/>
      <c r="AD65"/>
    </row>
    <row r="66" spans="1:30" ht="15.75" x14ac:dyDescent="0.25">
      <c r="B66" s="56"/>
      <c r="C66" s="17"/>
      <c r="D66" s="17"/>
      <c r="E66" s="49" t="s">
        <v>226</v>
      </c>
      <c r="H66" s="21"/>
      <c r="J66"/>
      <c r="M66" s="5"/>
      <c r="O66" s="5"/>
      <c r="P66" s="5"/>
      <c r="S66" s="21"/>
      <c r="T66" s="21"/>
      <c r="U66" s="21"/>
      <c r="V66" s="21"/>
      <c r="W66" s="21"/>
      <c r="X66" s="21"/>
      <c r="Y66" s="21"/>
      <c r="Z66" s="21"/>
      <c r="AA66" s="21"/>
      <c r="AB66" s="21"/>
      <c r="AD66"/>
    </row>
    <row r="67" spans="1:30" x14ac:dyDescent="0.2">
      <c r="A67" s="61">
        <f>entry!A59</f>
        <v>239</v>
      </c>
      <c r="B67" s="61">
        <f>entry!B59</f>
        <v>240</v>
      </c>
      <c r="C67" t="str">
        <f>entry!C59</f>
        <v>ICIB2</v>
      </c>
      <c r="D67" t="str">
        <f>entry!D59</f>
        <v>ICI</v>
      </c>
      <c r="E67" t="str">
        <f>entry!E59</f>
        <v>Sycamore Mall &amp; First Avenue 2003 Amendment\</v>
      </c>
      <c r="F67" t="str">
        <f>entry!F59</f>
        <v>Iowa City</v>
      </c>
      <c r="G67" t="str">
        <f>entry!G59</f>
        <v>Iowa City</v>
      </c>
      <c r="H67" s="21">
        <f>entry!H59</f>
        <v>4953</v>
      </c>
      <c r="I67">
        <f>entry!I59</f>
        <v>4.0433599999999998</v>
      </c>
      <c r="J67">
        <f>entry!J59</f>
        <v>6.862E-2</v>
      </c>
      <c r="K67">
        <f>entry!K59</f>
        <v>1.09158</v>
      </c>
      <c r="M67" s="5">
        <f>entry!M59</f>
        <v>0.23571</v>
      </c>
      <c r="N67" s="5">
        <f>entry!N59</f>
        <v>13.154590000000001</v>
      </c>
      <c r="O67" s="5">
        <f>entry!O59</f>
        <v>0</v>
      </c>
      <c r="P67" s="5">
        <f>entry!P59</f>
        <v>11.48405</v>
      </c>
      <c r="Q67" s="5">
        <f>entry!Q59</f>
        <v>2.3999999999999998E-3</v>
      </c>
      <c r="R67" s="5">
        <f>entry!R59</f>
        <v>30.080310000000001</v>
      </c>
      <c r="S67" s="21">
        <f>entry!S59</f>
        <v>20.026762080000001</v>
      </c>
      <c r="T67" s="21">
        <f>entry!T59</f>
        <v>0.33987486</v>
      </c>
      <c r="U67" s="21">
        <f>entry!U59</f>
        <v>5.4065957400000002</v>
      </c>
      <c r="V67" s="21">
        <f>entry!V59</f>
        <v>0</v>
      </c>
      <c r="W67" s="21">
        <f>entry!W59</f>
        <v>1.1674716300000001</v>
      </c>
      <c r="X67" s="21">
        <f>entry!X59</f>
        <v>65.154684270000004</v>
      </c>
      <c r="Y67" s="21">
        <f>entry!Y59</f>
        <v>0</v>
      </c>
      <c r="Z67" s="21">
        <f>entry!Z59</f>
        <v>56.880499650000004</v>
      </c>
      <c r="AA67" s="21">
        <f>entry!AA59</f>
        <v>1.1887199999999999E-2</v>
      </c>
      <c r="AB67" s="21">
        <f>entry!AB59</f>
        <v>148.98777543</v>
      </c>
      <c r="AD67"/>
    </row>
    <row r="68" spans="1:30" x14ac:dyDescent="0.2">
      <c r="C68"/>
      <c r="E68"/>
      <c r="H68" s="50">
        <f>SUM(H67:H67)</f>
        <v>4953</v>
      </c>
      <c r="J68"/>
      <c r="M68" s="5"/>
      <c r="O68" s="5"/>
      <c r="P68" s="5"/>
      <c r="S68" s="50">
        <f t="shared" ref="S68:AB68" si="3">SUM(S67:S67)</f>
        <v>20.026762080000001</v>
      </c>
      <c r="T68" s="50">
        <f t="shared" si="3"/>
        <v>0.33987486</v>
      </c>
      <c r="U68" s="50">
        <f t="shared" si="3"/>
        <v>5.4065957400000002</v>
      </c>
      <c r="V68" s="50">
        <f t="shared" si="3"/>
        <v>0</v>
      </c>
      <c r="W68" s="50">
        <f t="shared" si="3"/>
        <v>1.1674716300000001</v>
      </c>
      <c r="X68" s="50">
        <f t="shared" si="3"/>
        <v>65.154684270000004</v>
      </c>
      <c r="Y68" s="50">
        <f t="shared" si="3"/>
        <v>0</v>
      </c>
      <c r="Z68" s="50">
        <f t="shared" si="3"/>
        <v>56.880499650000004</v>
      </c>
      <c r="AA68" s="50">
        <f t="shared" si="3"/>
        <v>1.1887199999999999E-2</v>
      </c>
      <c r="AB68" s="50">
        <f t="shared" si="3"/>
        <v>148.98777543</v>
      </c>
      <c r="AD68"/>
    </row>
    <row r="69" spans="1:30" x14ac:dyDescent="0.2">
      <c r="C69"/>
      <c r="E69"/>
      <c r="H69" s="21"/>
      <c r="J69"/>
      <c r="M69" s="5"/>
      <c r="O69" s="5"/>
      <c r="P69" s="5"/>
      <c r="S69" s="21"/>
      <c r="T69" s="21"/>
      <c r="U69" s="21"/>
      <c r="V69" s="21"/>
      <c r="W69" s="21"/>
      <c r="X69" s="21"/>
      <c r="Y69" s="21"/>
      <c r="Z69" s="21"/>
      <c r="AA69" s="21"/>
      <c r="AB69" s="21"/>
      <c r="AD69"/>
    </row>
    <row r="70" spans="1:30" x14ac:dyDescent="0.2">
      <c r="C70"/>
      <c r="E70"/>
      <c r="H70" s="31"/>
      <c r="J70"/>
      <c r="M70" s="5"/>
      <c r="O70" s="5"/>
      <c r="P70" s="5"/>
      <c r="S70" s="31"/>
      <c r="T70" s="31"/>
      <c r="U70" s="31"/>
      <c r="V70" s="31"/>
      <c r="W70" s="31"/>
      <c r="X70" s="31"/>
      <c r="Y70" s="31"/>
      <c r="Z70" s="31"/>
      <c r="AA70" s="31"/>
      <c r="AB70" s="31"/>
      <c r="AD70"/>
    </row>
    <row r="71" spans="1:30" x14ac:dyDescent="0.2">
      <c r="C71"/>
      <c r="E71"/>
      <c r="H71" s="21"/>
      <c r="J71"/>
      <c r="M71" s="5"/>
      <c r="O71" s="5"/>
      <c r="P71" s="5"/>
      <c r="S71" s="21"/>
      <c r="T71" s="21"/>
      <c r="U71" s="21"/>
      <c r="V71" s="21"/>
      <c r="W71" s="21"/>
      <c r="X71" s="21"/>
      <c r="Y71" s="21"/>
      <c r="Z71" s="21"/>
      <c r="AA71" s="21"/>
      <c r="AB71" s="21"/>
      <c r="AD71"/>
    </row>
    <row r="72" spans="1:30" ht="15.75" x14ac:dyDescent="0.25">
      <c r="A72" s="66"/>
      <c r="C72"/>
      <c r="E72" s="49" t="s">
        <v>227</v>
      </c>
      <c r="H72" s="21"/>
      <c r="J72"/>
      <c r="M72" s="5"/>
      <c r="O72" s="5"/>
      <c r="P72" s="5"/>
      <c r="S72" s="21"/>
      <c r="T72" s="21"/>
      <c r="U72" s="21"/>
      <c r="V72" s="21"/>
      <c r="W72" s="21"/>
      <c r="X72" s="21"/>
      <c r="Y72" s="21"/>
      <c r="Z72" s="21"/>
      <c r="AA72" s="21"/>
      <c r="AB72" s="21"/>
      <c r="AD72"/>
    </row>
    <row r="73" spans="1:30" x14ac:dyDescent="0.2">
      <c r="A73" s="61">
        <f>entry!A57</f>
        <v>230</v>
      </c>
      <c r="B73" s="61">
        <f>entry!B57</f>
        <v>231</v>
      </c>
      <c r="C73" t="str">
        <f>entry!C57</f>
        <v>ICID</v>
      </c>
      <c r="D73" t="str">
        <f>entry!D57</f>
        <v>ICI</v>
      </c>
      <c r="E73" t="str">
        <f>entry!E57</f>
        <v>Northgate UR Area</v>
      </c>
      <c r="F73" t="str">
        <f>entry!F57</f>
        <v>Iowa City</v>
      </c>
      <c r="G73" t="str">
        <f>entry!G57</f>
        <v>Iowa City</v>
      </c>
      <c r="H73" s="21">
        <f>entry!H57</f>
        <v>0</v>
      </c>
      <c r="I73">
        <f>entry!I57</f>
        <v>4.0433599999999998</v>
      </c>
      <c r="J73">
        <f>entry!J57</f>
        <v>6.862E-2</v>
      </c>
      <c r="K73">
        <f>entry!K57</f>
        <v>1.09158</v>
      </c>
      <c r="M73" s="5">
        <f>entry!M57</f>
        <v>0.23571</v>
      </c>
      <c r="N73" s="5">
        <f>entry!N57</f>
        <v>13.154590000000001</v>
      </c>
      <c r="O73" s="5">
        <f>entry!O57</f>
        <v>0</v>
      </c>
      <c r="P73" s="5">
        <f>entry!P57</f>
        <v>11.48405</v>
      </c>
      <c r="Q73" s="5">
        <f>entry!Q57</f>
        <v>2.3999999999999998E-3</v>
      </c>
      <c r="R73" s="5">
        <f>entry!R57</f>
        <v>30.080310000000001</v>
      </c>
      <c r="S73" s="21">
        <f>entry!S57</f>
        <v>0</v>
      </c>
      <c r="T73" s="21">
        <f>entry!T57</f>
        <v>0</v>
      </c>
      <c r="U73" s="21">
        <f>entry!U57</f>
        <v>0</v>
      </c>
      <c r="V73" s="21">
        <f>entry!V57</f>
        <v>0</v>
      </c>
      <c r="W73" s="21">
        <f>entry!W57</f>
        <v>0</v>
      </c>
      <c r="X73" s="21">
        <f>entry!X57</f>
        <v>0</v>
      </c>
      <c r="Y73" s="21">
        <f>entry!Y57</f>
        <v>0</v>
      </c>
      <c r="Z73" s="21">
        <f>entry!Z57</f>
        <v>0</v>
      </c>
      <c r="AA73" s="21">
        <f>entry!AA57</f>
        <v>0</v>
      </c>
      <c r="AB73" s="21">
        <f>entry!AB57</f>
        <v>0</v>
      </c>
      <c r="AD73"/>
    </row>
    <row r="74" spans="1:30" x14ac:dyDescent="0.2">
      <c r="A74" s="61">
        <f>entry!A100</f>
        <v>345</v>
      </c>
      <c r="B74" s="61">
        <f>entry!B100</f>
        <v>346</v>
      </c>
      <c r="C74" t="str">
        <f>entry!C100</f>
        <v>ICID3</v>
      </c>
      <c r="D74" t="str">
        <f>entry!D100</f>
        <v>ICI</v>
      </c>
      <c r="E74" t="str">
        <f>entry!E100</f>
        <v>IC Northgate Corp Pk 2005 Amendment</v>
      </c>
      <c r="F74" t="str">
        <f>entry!F100</f>
        <v>Iowa City</v>
      </c>
      <c r="G74" t="str">
        <f>entry!G100</f>
        <v>Iowa City</v>
      </c>
      <c r="H74" s="21">
        <f>entry!H100</f>
        <v>0</v>
      </c>
      <c r="I74">
        <f>entry!I100</f>
        <v>4.0433599999999998</v>
      </c>
      <c r="J74">
        <f>entry!J100</f>
        <v>6.862E-2</v>
      </c>
      <c r="K74">
        <f>entry!K100</f>
        <v>1.09158</v>
      </c>
      <c r="M74" s="5">
        <f>entry!M100</f>
        <v>0.23571</v>
      </c>
      <c r="N74" s="5">
        <f>entry!N100</f>
        <v>13.154590000000001</v>
      </c>
      <c r="O74" s="5">
        <f>entry!O100</f>
        <v>0</v>
      </c>
      <c r="P74" s="5">
        <f>entry!P100</f>
        <v>11.48405</v>
      </c>
      <c r="Q74" s="5">
        <f>entry!Q100</f>
        <v>2.3999999999999998E-3</v>
      </c>
      <c r="R74" s="5">
        <f>entry!R100</f>
        <v>30.080310000000001</v>
      </c>
      <c r="S74" s="21">
        <f>entry!S100</f>
        <v>0</v>
      </c>
      <c r="T74" s="21">
        <f>entry!T100</f>
        <v>0</v>
      </c>
      <c r="U74" s="21">
        <f>entry!U100</f>
        <v>0</v>
      </c>
      <c r="V74" s="21">
        <f>entry!V100</f>
        <v>0</v>
      </c>
      <c r="W74" s="21">
        <f>entry!W100</f>
        <v>0</v>
      </c>
      <c r="X74" s="21">
        <f>entry!X100</f>
        <v>0</v>
      </c>
      <c r="Y74" s="21">
        <f>entry!Y100</f>
        <v>0</v>
      </c>
      <c r="Z74" s="21">
        <f>entry!Z100</f>
        <v>0</v>
      </c>
      <c r="AA74" s="21">
        <f>entry!AA100</f>
        <v>0</v>
      </c>
      <c r="AB74" s="21">
        <f>entry!AB100</f>
        <v>0</v>
      </c>
      <c r="AD74"/>
    </row>
    <row r="75" spans="1:30" x14ac:dyDescent="0.2">
      <c r="A75" s="61">
        <f>entry!A101</f>
        <v>347</v>
      </c>
      <c r="B75" s="61">
        <f>entry!B101</f>
        <v>348</v>
      </c>
      <c r="C75" t="str">
        <f>entry!C101</f>
        <v>ICID4</v>
      </c>
      <c r="D75" t="str">
        <f>entry!D101</f>
        <v>ICI01</v>
      </c>
      <c r="E75" t="str">
        <f>entry!E101</f>
        <v>IC Ag Northgate Corp Pk 2005 Amend</v>
      </c>
      <c r="F75" t="str">
        <f>entry!F101</f>
        <v>Iowa City</v>
      </c>
      <c r="G75" t="str">
        <f>entry!G101</f>
        <v>Iowa City</v>
      </c>
      <c r="H75" s="51">
        <f>entry!H101</f>
        <v>0</v>
      </c>
      <c r="I75">
        <f>entry!I101</f>
        <v>4.0433599999999998</v>
      </c>
      <c r="J75">
        <f>entry!J101</f>
        <v>6.862E-2</v>
      </c>
      <c r="K75">
        <f>entry!K101</f>
        <v>1.09158</v>
      </c>
      <c r="M75" s="5">
        <f>entry!M101</f>
        <v>0.23571</v>
      </c>
      <c r="N75" s="5">
        <f>entry!N101</f>
        <v>3.0037500000000001</v>
      </c>
      <c r="O75" s="5">
        <f>entry!O101</f>
        <v>0</v>
      </c>
      <c r="P75" s="5">
        <f>entry!P101</f>
        <v>11.48405</v>
      </c>
      <c r="Q75" s="5">
        <f>entry!Q101</f>
        <v>2.3999999999999998E-3</v>
      </c>
      <c r="R75" s="5">
        <f>entry!R101</f>
        <v>19.929470000000002</v>
      </c>
      <c r="S75" s="51">
        <f>entry!S101</f>
        <v>0</v>
      </c>
      <c r="T75" s="51">
        <f>entry!T101</f>
        <v>0</v>
      </c>
      <c r="U75" s="51">
        <f>entry!U101</f>
        <v>0</v>
      </c>
      <c r="V75" s="51">
        <f>entry!V101</f>
        <v>0</v>
      </c>
      <c r="W75" s="51">
        <f>entry!W101</f>
        <v>0</v>
      </c>
      <c r="X75" s="51">
        <f>entry!X101</f>
        <v>0</v>
      </c>
      <c r="Y75" s="51">
        <f>entry!Y101</f>
        <v>0</v>
      </c>
      <c r="Z75" s="51">
        <f>entry!Z101</f>
        <v>0</v>
      </c>
      <c r="AA75" s="51">
        <f>entry!AA101</f>
        <v>0</v>
      </c>
      <c r="AB75" s="51">
        <f>entry!AB101</f>
        <v>0</v>
      </c>
      <c r="AD75"/>
    </row>
    <row r="76" spans="1:30" x14ac:dyDescent="0.2">
      <c r="C76"/>
      <c r="E76"/>
      <c r="H76" s="31">
        <f>SUM(H73:H75)</f>
        <v>0</v>
      </c>
      <c r="J76"/>
      <c r="M76" s="5"/>
      <c r="O76" s="5"/>
      <c r="P76" s="5"/>
      <c r="S76" s="31">
        <f t="shared" ref="S76:AB76" si="4">SUM(S73:S75)</f>
        <v>0</v>
      </c>
      <c r="T76" s="31">
        <f t="shared" si="4"/>
        <v>0</v>
      </c>
      <c r="U76" s="31">
        <f t="shared" si="4"/>
        <v>0</v>
      </c>
      <c r="V76" s="31">
        <f t="shared" si="4"/>
        <v>0</v>
      </c>
      <c r="W76" s="31">
        <f t="shared" si="4"/>
        <v>0</v>
      </c>
      <c r="X76" s="31">
        <f t="shared" si="4"/>
        <v>0</v>
      </c>
      <c r="Y76" s="31">
        <f t="shared" si="4"/>
        <v>0</v>
      </c>
      <c r="Z76" s="31">
        <f t="shared" si="4"/>
        <v>0</v>
      </c>
      <c r="AA76" s="31">
        <f t="shared" si="4"/>
        <v>0</v>
      </c>
      <c r="AB76" s="31">
        <f t="shared" si="4"/>
        <v>0</v>
      </c>
      <c r="AD76"/>
    </row>
    <row r="77" spans="1:30" x14ac:dyDescent="0.2">
      <c r="C77"/>
      <c r="E77"/>
      <c r="H77" s="21"/>
      <c r="J77"/>
      <c r="M77" s="5"/>
      <c r="O77" s="5"/>
      <c r="P77" s="5"/>
      <c r="S77" s="21"/>
      <c r="T77" s="21"/>
      <c r="U77" s="21"/>
      <c r="V77" s="21"/>
      <c r="W77" s="21"/>
      <c r="X77" s="21"/>
      <c r="Y77" s="21"/>
      <c r="Z77" s="21"/>
      <c r="AA77" s="21"/>
      <c r="AB77" s="21"/>
      <c r="AD77"/>
    </row>
    <row r="78" spans="1:30" ht="15.75" x14ac:dyDescent="0.25">
      <c r="A78" s="66"/>
      <c r="C78"/>
      <c r="E78" s="49" t="s">
        <v>228</v>
      </c>
      <c r="H78" s="21"/>
      <c r="J78"/>
      <c r="M78" s="5"/>
      <c r="O78" s="5"/>
      <c r="P78" s="5"/>
      <c r="S78" s="21"/>
      <c r="T78" s="21"/>
      <c r="U78" s="21"/>
      <c r="V78" s="21"/>
      <c r="W78" s="21"/>
      <c r="X78" s="21"/>
      <c r="Y78" s="21"/>
      <c r="Z78" s="21"/>
      <c r="AA78" s="21"/>
      <c r="AB78" s="21"/>
      <c r="AD78"/>
    </row>
    <row r="79" spans="1:30" x14ac:dyDescent="0.2">
      <c r="A79" s="61">
        <f>entry!A58</f>
        <v>234</v>
      </c>
      <c r="B79" s="61">
        <f>entry!B58</f>
        <v>235</v>
      </c>
      <c r="C79" t="str">
        <f>entry!C58</f>
        <v>ICIE</v>
      </c>
      <c r="D79" t="str">
        <f>entry!D58</f>
        <v>ICI</v>
      </c>
      <c r="E79" t="str">
        <f>entry!E58</f>
        <v>Iowa City City Univ. UR Proj.</v>
      </c>
      <c r="F79" t="str">
        <f>entry!F58</f>
        <v>Iowa City</v>
      </c>
      <c r="G79" t="str">
        <f>entry!G58</f>
        <v>Iowa City</v>
      </c>
      <c r="H79" s="21">
        <f>entry!H58</f>
        <v>6645443</v>
      </c>
      <c r="I79">
        <f>entry!I58</f>
        <v>4.0433599999999998</v>
      </c>
      <c r="J79">
        <f>entry!J58</f>
        <v>6.862E-2</v>
      </c>
      <c r="K79">
        <f>entry!K58</f>
        <v>1.09158</v>
      </c>
      <c r="M79" s="5">
        <f>entry!M58</f>
        <v>0.23571</v>
      </c>
      <c r="N79" s="5">
        <f>entry!N58</f>
        <v>13.154590000000001</v>
      </c>
      <c r="O79" s="5">
        <f>entry!O58</f>
        <v>0</v>
      </c>
      <c r="P79" s="5">
        <f>entry!P58</f>
        <v>11.48405</v>
      </c>
      <c r="Q79" s="5">
        <f>entry!Q58</f>
        <v>2.3999999999999998E-3</v>
      </c>
      <c r="R79" s="5">
        <f>entry!R58</f>
        <v>30.080310000000001</v>
      </c>
      <c r="S79" s="21">
        <f>entry!S58</f>
        <v>26869.91840848</v>
      </c>
      <c r="T79" s="21">
        <f>entry!T58</f>
        <v>456.01029865999999</v>
      </c>
      <c r="U79" s="21">
        <f>entry!U58</f>
        <v>7254.0326699400002</v>
      </c>
      <c r="V79" s="21">
        <f>entry!V58</f>
        <v>0</v>
      </c>
      <c r="W79" s="21">
        <f>entry!W58</f>
        <v>1566.3973695300001</v>
      </c>
      <c r="X79" s="21">
        <f>entry!X58</f>
        <v>87418.07803337001</v>
      </c>
      <c r="Y79" s="21">
        <f>entry!Y58</f>
        <v>0</v>
      </c>
      <c r="Z79" s="21">
        <f>entry!Z58</f>
        <v>76316.599684150002</v>
      </c>
      <c r="AA79" s="21">
        <f>entry!AA58</f>
        <v>15.949063199999999</v>
      </c>
      <c r="AB79" s="21">
        <f>entry!AB58</f>
        <v>199896.98552733002</v>
      </c>
      <c r="AD79"/>
    </row>
    <row r="80" spans="1:30" x14ac:dyDescent="0.2">
      <c r="A80" s="61">
        <f>entry!A103</f>
        <v>352</v>
      </c>
      <c r="B80" s="61">
        <f>entry!B103</f>
        <v>353</v>
      </c>
      <c r="C80" t="str">
        <f>entry!C103</f>
        <v>ICIE3</v>
      </c>
      <c r="D80" t="str">
        <f>entry!D103</f>
        <v>ICI</v>
      </c>
      <c r="E80" t="str">
        <f>entry!E103</f>
        <v>Iowa City City Univ. UR Proj.-SSMID</v>
      </c>
      <c r="F80" t="str">
        <f>entry!F103</f>
        <v>Iowa City</v>
      </c>
      <c r="G80" t="str">
        <f>entry!G103</f>
        <v>Iowa City</v>
      </c>
      <c r="H80" s="21">
        <f>entry!H103</f>
        <v>7126646</v>
      </c>
      <c r="I80">
        <f>entry!I103</f>
        <v>4.0433599999999998</v>
      </c>
      <c r="J80">
        <f>entry!J103</f>
        <v>6.862E-2</v>
      </c>
      <c r="K80">
        <f>entry!K103</f>
        <v>1.09158</v>
      </c>
      <c r="M80" s="5">
        <f>entry!M103</f>
        <v>0.23571</v>
      </c>
      <c r="N80" s="5">
        <f>entry!N103</f>
        <v>15.154590000000001</v>
      </c>
      <c r="O80" s="5">
        <f>entry!O103</f>
        <v>0</v>
      </c>
      <c r="P80" s="5">
        <f>entry!P103</f>
        <v>11.48405</v>
      </c>
      <c r="Q80" s="5">
        <f>entry!Q103</f>
        <v>2.3999999999999998E-3</v>
      </c>
      <c r="R80" s="5">
        <f>entry!R103</f>
        <v>32.080310000000004</v>
      </c>
      <c r="S80" s="21">
        <f>entry!S103</f>
        <v>28815.595370559997</v>
      </c>
      <c r="T80" s="21">
        <f>entry!T103</f>
        <v>489.03044851999999</v>
      </c>
      <c r="U80" s="21">
        <f>entry!U103</f>
        <v>7779.3042406799996</v>
      </c>
      <c r="V80" s="21">
        <f>entry!V103</f>
        <v>0</v>
      </c>
      <c r="W80" s="21">
        <f>entry!W103</f>
        <v>1679.82172866</v>
      </c>
      <c r="X80" s="21">
        <f>entry!X103</f>
        <v>108001.39820513999</v>
      </c>
      <c r="Y80" s="21">
        <f>entry!Y103</f>
        <v>0</v>
      </c>
      <c r="Z80" s="21">
        <f>entry!Z103</f>
        <v>81842.758996299992</v>
      </c>
      <c r="AA80" s="21">
        <f>entry!AA103</f>
        <v>17.103950399999999</v>
      </c>
      <c r="AB80" s="21">
        <f>entry!AB103</f>
        <v>228625.01294025997</v>
      </c>
      <c r="AD80"/>
    </row>
    <row r="81" spans="1:30" x14ac:dyDescent="0.2">
      <c r="A81" s="61">
        <f>entry!A104</f>
        <v>354</v>
      </c>
      <c r="B81" s="61">
        <f>entry!B104</f>
        <v>355</v>
      </c>
      <c r="C81" t="str">
        <f>entry!C104</f>
        <v>ICIE4</v>
      </c>
      <c r="D81" t="str">
        <f>entry!D104</f>
        <v>ICI</v>
      </c>
      <c r="E81" t="str">
        <f>entry!E104</f>
        <v>Iowa City City Univ. UR Amend Non-SSMID</v>
      </c>
      <c r="F81" t="str">
        <f>entry!F104</f>
        <v>Iowa City</v>
      </c>
      <c r="G81" t="str">
        <f>entry!G104</f>
        <v>Iowa City</v>
      </c>
      <c r="H81" s="21">
        <f>entry!H104</f>
        <v>5067002</v>
      </c>
      <c r="I81">
        <f>entry!I104</f>
        <v>4.0433599999999998</v>
      </c>
      <c r="J81">
        <f>entry!J104</f>
        <v>6.862E-2</v>
      </c>
      <c r="K81">
        <f>entry!K104</f>
        <v>1.09158</v>
      </c>
      <c r="M81" s="5">
        <f>entry!M104</f>
        <v>0.23571</v>
      </c>
      <c r="N81" s="5">
        <f>entry!N104</f>
        <v>13.154590000000001</v>
      </c>
      <c r="O81" s="5">
        <f>entry!O104</f>
        <v>0</v>
      </c>
      <c r="P81" s="5">
        <f>entry!P104</f>
        <v>11.48405</v>
      </c>
      <c r="Q81" s="5">
        <f>entry!Q104</f>
        <v>2.3999999999999998E-3</v>
      </c>
      <c r="R81" s="5">
        <f>entry!R104</f>
        <v>30.080310000000001</v>
      </c>
      <c r="S81" s="21">
        <f>entry!S104</f>
        <v>20487.71320672</v>
      </c>
      <c r="T81" s="21">
        <f>entry!T104</f>
        <v>347.69767724000002</v>
      </c>
      <c r="U81" s="21">
        <f>entry!U104</f>
        <v>5531.0380431600006</v>
      </c>
      <c r="V81" s="21">
        <f>entry!V104</f>
        <v>0</v>
      </c>
      <c r="W81" s="21">
        <f>entry!W104</f>
        <v>1194.3430414200002</v>
      </c>
      <c r="X81" s="21">
        <f>entry!X104</f>
        <v>66654.333839180006</v>
      </c>
      <c r="Y81" s="21">
        <f>entry!Y104</f>
        <v>0</v>
      </c>
      <c r="Z81" s="21">
        <f>entry!Z104</f>
        <v>58189.704318100004</v>
      </c>
      <c r="AA81" s="21">
        <f>entry!AA104</f>
        <v>12.160804799999999</v>
      </c>
      <c r="AB81" s="21">
        <f>entry!AB104</f>
        <v>152416.99093062</v>
      </c>
      <c r="AD81"/>
    </row>
    <row r="82" spans="1:30" x14ac:dyDescent="0.2">
      <c r="A82" s="61">
        <f>entry!A105</f>
        <v>356</v>
      </c>
      <c r="B82" s="61">
        <f>entry!B105</f>
        <v>357</v>
      </c>
      <c r="C82" t="str">
        <f>entry!C105</f>
        <v>ICIE5</v>
      </c>
      <c r="D82" t="str">
        <f>entry!D105</f>
        <v>ICI</v>
      </c>
      <c r="E82" t="str">
        <f>entry!E105</f>
        <v>Iowa City City Univ. UR Amend - SSMID</v>
      </c>
      <c r="F82" t="str">
        <f>entry!F105</f>
        <v>Iowa City</v>
      </c>
      <c r="G82" t="str">
        <f>entry!G105</f>
        <v>Iowa City</v>
      </c>
      <c r="H82" s="21">
        <f>entry!H105</f>
        <v>6085103</v>
      </c>
      <c r="I82">
        <f>entry!I105</f>
        <v>4.0433599999999998</v>
      </c>
      <c r="J82">
        <f>entry!J105</f>
        <v>6.862E-2</v>
      </c>
      <c r="K82">
        <f>entry!K105</f>
        <v>1.09158</v>
      </c>
      <c r="M82" s="5">
        <f>entry!M105</f>
        <v>0.23571</v>
      </c>
      <c r="N82" s="5">
        <f>entry!N105</f>
        <v>15.154590000000001</v>
      </c>
      <c r="O82" s="5">
        <f>entry!O105</f>
        <v>0</v>
      </c>
      <c r="P82" s="5">
        <f>entry!P105</f>
        <v>11.48405</v>
      </c>
      <c r="Q82" s="5">
        <f>entry!Q105</f>
        <v>2.3999999999999998E-3</v>
      </c>
      <c r="R82" s="5">
        <f>entry!R105</f>
        <v>32.080310000000004</v>
      </c>
      <c r="S82" s="21">
        <f>entry!S105</f>
        <v>24604.262066079998</v>
      </c>
      <c r="T82" s="21">
        <f>entry!T105</f>
        <v>417.55976786000002</v>
      </c>
      <c r="U82" s="21">
        <f>entry!U105</f>
        <v>6642.3767327400001</v>
      </c>
      <c r="V82" s="21">
        <f>entry!V105</f>
        <v>0</v>
      </c>
      <c r="W82" s="21">
        <f>entry!W105</f>
        <v>1434.31962813</v>
      </c>
      <c r="X82" s="21">
        <f>entry!X105</f>
        <v>92217.241072770004</v>
      </c>
      <c r="Y82" s="21">
        <f>entry!Y105</f>
        <v>0</v>
      </c>
      <c r="Z82" s="21">
        <f>entry!Z105</f>
        <v>69881.627107149994</v>
      </c>
      <c r="AA82" s="21">
        <f>entry!AA105</f>
        <v>14.6042472</v>
      </c>
      <c r="AB82" s="21">
        <f>entry!AB105</f>
        <v>195211.99062192999</v>
      </c>
      <c r="AD82"/>
    </row>
    <row r="83" spans="1:30" x14ac:dyDescent="0.2">
      <c r="A83" s="61">
        <f>entry!A110</f>
        <v>366</v>
      </c>
      <c r="B83" s="61">
        <f>entry!B110</f>
        <v>367</v>
      </c>
      <c r="C83" t="str">
        <f>entry!C110</f>
        <v>ICIE6</v>
      </c>
      <c r="D83" t="str">
        <f>entry!D110</f>
        <v>ICI</v>
      </c>
      <c r="E83" t="str">
        <f>entry!E110</f>
        <v>Iowa City City Univ. UR - 10th Amendment</v>
      </c>
      <c r="F83" t="str">
        <f>entry!F110</f>
        <v>Iowa City</v>
      </c>
      <c r="G83" t="str">
        <f>entry!G110</f>
        <v>Iowa City</v>
      </c>
      <c r="H83" s="21">
        <f>entry!H110</f>
        <v>23898125</v>
      </c>
      <c r="I83">
        <f>entry!I110</f>
        <v>4.0433599999999998</v>
      </c>
      <c r="J83">
        <f>entry!J110</f>
        <v>6.862E-2</v>
      </c>
      <c r="K83">
        <f>entry!K110</f>
        <v>1.09158</v>
      </c>
      <c r="L83">
        <f>entry!L110</f>
        <v>0</v>
      </c>
      <c r="M83">
        <f>entry!M110</f>
        <v>0.23571</v>
      </c>
      <c r="N83">
        <f>entry!N110</f>
        <v>13.154590000000001</v>
      </c>
      <c r="O83">
        <f>entry!O110</f>
        <v>0</v>
      </c>
      <c r="P83">
        <f>entry!P110</f>
        <v>11.48405</v>
      </c>
      <c r="Q83">
        <f>entry!Q110</f>
        <v>2.3999999999999998E-3</v>
      </c>
      <c r="R83">
        <f>entry!R110</f>
        <v>30.080310000000001</v>
      </c>
      <c r="S83" s="21">
        <f>entry!S110</f>
        <v>96628.722699999998</v>
      </c>
      <c r="T83" s="21">
        <f>entry!T110</f>
        <v>1639.8893375</v>
      </c>
      <c r="U83" s="21">
        <f>entry!U110</f>
        <v>26086.715287499999</v>
      </c>
      <c r="V83" s="21">
        <f>entry!V110</f>
        <v>0</v>
      </c>
      <c r="W83" s="21">
        <f>entry!W110</f>
        <v>5633.0270437500003</v>
      </c>
      <c r="X83" s="21">
        <f>entry!X110</f>
        <v>314370.03614375001</v>
      </c>
      <c r="Y83" s="21">
        <f>entry!Y110</f>
        <v>0</v>
      </c>
      <c r="Z83" s="21">
        <f>entry!Z110</f>
        <v>274447.26240625</v>
      </c>
      <c r="AA83" s="21">
        <f>entry!AA110</f>
        <v>57.355499999999992</v>
      </c>
      <c r="AB83" s="21">
        <f>entry!AB110</f>
        <v>718863.0084187499</v>
      </c>
      <c r="AD83"/>
    </row>
    <row r="84" spans="1:30" x14ac:dyDescent="0.2">
      <c r="A84" s="61">
        <f>entry!A117</f>
        <v>382</v>
      </c>
      <c r="B84" s="61">
        <f>entry!B117</f>
        <v>383</v>
      </c>
      <c r="C84" t="str">
        <f>entry!C117</f>
        <v>ICIE7</v>
      </c>
      <c r="D84" t="str">
        <f>entry!D117</f>
        <v>ICI</v>
      </c>
      <c r="E84" t="str">
        <f>entry!E117</f>
        <v>City-Univ Amend. 10 UR TIF-SSMID</v>
      </c>
      <c r="F84" t="str">
        <f>entry!F117</f>
        <v>Iowa City</v>
      </c>
      <c r="G84" t="str">
        <f>entry!G117</f>
        <v>Iowa City</v>
      </c>
      <c r="H84" s="21">
        <f>entry!H117</f>
        <v>1598800</v>
      </c>
      <c r="I84">
        <f>entry!I117</f>
        <v>4.0433599999999998</v>
      </c>
      <c r="J84">
        <f>entry!J117</f>
        <v>6.862E-2</v>
      </c>
      <c r="K84">
        <f>entry!K117</f>
        <v>1.09158</v>
      </c>
      <c r="L84">
        <f>entry!L117</f>
        <v>0</v>
      </c>
      <c r="M84">
        <f>entry!M117</f>
        <v>0.23571</v>
      </c>
      <c r="N84">
        <f>entry!N117</f>
        <v>15.154590000000001</v>
      </c>
      <c r="O84">
        <f>entry!O117</f>
        <v>0</v>
      </c>
      <c r="P84">
        <f>entry!P117</f>
        <v>11.48405</v>
      </c>
      <c r="Q84">
        <f>entry!Q117</f>
        <v>2.3999999999999998E-3</v>
      </c>
      <c r="R84">
        <f>entry!R117</f>
        <v>32.080310000000004</v>
      </c>
      <c r="S84" s="21">
        <f>entry!S117</f>
        <v>6464.5239679999995</v>
      </c>
      <c r="T84" s="21">
        <f>entry!T117</f>
        <v>109.709656</v>
      </c>
      <c r="U84" s="21">
        <f>entry!U117</f>
        <v>1745.218104</v>
      </c>
      <c r="V84" s="21">
        <f>entry!V117</f>
        <v>0</v>
      </c>
      <c r="W84" s="21">
        <f>entry!W117</f>
        <v>376.85314799999998</v>
      </c>
      <c r="X84" s="21">
        <f>entry!X117</f>
        <v>24229.158491999999</v>
      </c>
      <c r="Y84" s="21">
        <f>entry!Y117</f>
        <v>0</v>
      </c>
      <c r="Z84" s="21">
        <f>entry!Z117</f>
        <v>18360.699140000001</v>
      </c>
      <c r="AA84" s="21">
        <f>entry!AA117</f>
        <v>3.8371199999999996</v>
      </c>
      <c r="AB84" s="21">
        <f>entry!AB117</f>
        <v>51289.99962799999</v>
      </c>
      <c r="AD84"/>
    </row>
    <row r="85" spans="1:30" x14ac:dyDescent="0.2">
      <c r="A85" s="61" t="str">
        <f>entry!A137</f>
        <v>425</v>
      </c>
      <c r="B85" s="61">
        <f>entry!B137</f>
        <v>426</v>
      </c>
      <c r="C85" t="str">
        <f>entry!C137</f>
        <v>ICIE8</v>
      </c>
      <c r="D85" t="str">
        <f>entry!D137</f>
        <v>ICI07</v>
      </c>
      <c r="E85" t="str">
        <f>entry!E137</f>
        <v>IOWA CITY-CITY UNIV PROJ TIF 2017 AMD-SSMID</v>
      </c>
      <c r="F85" t="str">
        <f>entry!F137</f>
        <v>Iowa City</v>
      </c>
      <c r="G85" t="str">
        <f>entry!G137</f>
        <v>Iowa City</v>
      </c>
      <c r="H85" s="21">
        <f>entry!H137</f>
        <v>0</v>
      </c>
      <c r="I85">
        <f>entry!I137</f>
        <v>4.0433599999999998</v>
      </c>
      <c r="J85">
        <f>entry!J137</f>
        <v>6.862E-2</v>
      </c>
      <c r="K85">
        <f>entry!K137</f>
        <v>1.09158</v>
      </c>
      <c r="L85">
        <f>entry!L137</f>
        <v>0</v>
      </c>
      <c r="M85">
        <f>entry!M137</f>
        <v>0.23571</v>
      </c>
      <c r="N85">
        <f>entry!N137</f>
        <v>15.154590000000001</v>
      </c>
      <c r="O85">
        <f>entry!O137</f>
        <v>0</v>
      </c>
      <c r="P85">
        <f>entry!P137</f>
        <v>11.48405</v>
      </c>
      <c r="Q85">
        <f>entry!Q137</f>
        <v>2.3999999999999998E-3</v>
      </c>
      <c r="R85">
        <f>entry!R137</f>
        <v>32.080310000000004</v>
      </c>
      <c r="S85" s="21">
        <f>entry!S137</f>
        <v>0</v>
      </c>
      <c r="T85" s="21">
        <f>entry!T137</f>
        <v>0</v>
      </c>
      <c r="U85" s="21">
        <f>entry!U137</f>
        <v>0</v>
      </c>
      <c r="V85" s="21">
        <f>entry!V137</f>
        <v>0</v>
      </c>
      <c r="W85" s="21">
        <f>entry!W137</f>
        <v>0</v>
      </c>
      <c r="X85" s="21">
        <f>entry!X137</f>
        <v>0</v>
      </c>
      <c r="Y85" s="21">
        <f>entry!Y137</f>
        <v>0</v>
      </c>
      <c r="Z85" s="21">
        <f>entry!Z137</f>
        <v>0</v>
      </c>
      <c r="AA85" s="21">
        <f>entry!AA137</f>
        <v>0</v>
      </c>
      <c r="AB85" s="21">
        <f>entry!AB137</f>
        <v>0</v>
      </c>
      <c r="AD85"/>
    </row>
    <row r="86" spans="1:30" x14ac:dyDescent="0.2">
      <c r="A86" s="61" t="str">
        <f>entry!A138</f>
        <v>427</v>
      </c>
      <c r="B86" s="61">
        <f>entry!B138</f>
        <v>428</v>
      </c>
      <c r="C86" t="str">
        <f>entry!C138</f>
        <v>ICIK1</v>
      </c>
      <c r="D86" t="str">
        <f>entry!D138</f>
        <v>ICI</v>
      </c>
      <c r="E86" t="str">
        <f>entry!E138</f>
        <v>CITY-UNIVERSITY PROJ 1 URA AMD 10-A&amp;M  DEVELOPMENT</v>
      </c>
      <c r="F86" t="str">
        <f>entry!F138</f>
        <v>Iowa City</v>
      </c>
      <c r="G86" t="str">
        <f>entry!G138</f>
        <v>Iowa City</v>
      </c>
      <c r="H86" s="21">
        <f>entry!H138</f>
        <v>3610823</v>
      </c>
      <c r="I86">
        <f>entry!I138</f>
        <v>4.0433599999999998</v>
      </c>
      <c r="J86">
        <f>entry!J138</f>
        <v>6.862E-2</v>
      </c>
      <c r="K86">
        <f>entry!K138</f>
        <v>1.09158</v>
      </c>
      <c r="L86">
        <f>entry!L138</f>
        <v>0</v>
      </c>
      <c r="M86">
        <f>entry!M138</f>
        <v>0.23571</v>
      </c>
      <c r="N86">
        <f>entry!N138</f>
        <v>13.154590000000001</v>
      </c>
      <c r="O86">
        <f>entry!O138</f>
        <v>0</v>
      </c>
      <c r="P86">
        <f>entry!P138</f>
        <v>11.48405</v>
      </c>
      <c r="Q86">
        <f>entry!Q138</f>
        <v>2.3999999999999998E-3</v>
      </c>
      <c r="R86">
        <f>entry!R138</f>
        <v>30.080310000000001</v>
      </c>
      <c r="S86" s="21">
        <f>entry!S138</f>
        <v>14599.857285279999</v>
      </c>
      <c r="T86" s="21">
        <f>entry!T138</f>
        <v>247.77467425999998</v>
      </c>
      <c r="U86" s="21">
        <f>entry!U138</f>
        <v>3941.5021703399998</v>
      </c>
      <c r="V86" s="21">
        <f>entry!V138</f>
        <v>0</v>
      </c>
      <c r="W86" s="21">
        <f>entry!W138</f>
        <v>851.10708933000001</v>
      </c>
      <c r="X86" s="21">
        <f>entry!X138</f>
        <v>47498.896127569998</v>
      </c>
      <c r="Y86" s="21">
        <f>entry!Y138</f>
        <v>0</v>
      </c>
      <c r="Z86" s="21">
        <f>entry!Z138</f>
        <v>41466.871873149998</v>
      </c>
      <c r="AA86" s="21">
        <f>entry!AA138</f>
        <v>8.6659751999999983</v>
      </c>
      <c r="AB86" s="21">
        <f>entry!AB138</f>
        <v>108614.67519512998</v>
      </c>
      <c r="AD86"/>
    </row>
    <row r="87" spans="1:30" x14ac:dyDescent="0.2">
      <c r="A87" s="61" t="str">
        <f>entry!A139</f>
        <v>429</v>
      </c>
      <c r="B87" s="61">
        <f>entry!B139</f>
        <v>430</v>
      </c>
      <c r="C87" t="str">
        <f>entry!C139</f>
        <v>ICIK2</v>
      </c>
      <c r="D87" t="str">
        <f>entry!D139</f>
        <v>ICI07</v>
      </c>
      <c r="E87" t="str">
        <f>entry!E139</f>
        <v>IOWA CITY- DOWNTOWN SSMID- CITY UNIV TIF- IOWA CITY HOTEL ASSOCIATES</v>
      </c>
      <c r="F87" t="str">
        <f>entry!F139</f>
        <v>Iowa City</v>
      </c>
      <c r="G87" t="str">
        <f>entry!G139</f>
        <v>Iowa City</v>
      </c>
      <c r="H87" s="21">
        <f>entry!H139</f>
        <v>13693449</v>
      </c>
      <c r="I87">
        <f>entry!I139</f>
        <v>4.0433599999999998</v>
      </c>
      <c r="J87">
        <f>entry!J139</f>
        <v>6.862E-2</v>
      </c>
      <c r="K87">
        <f>entry!K139</f>
        <v>1.09158</v>
      </c>
      <c r="L87">
        <f>entry!L139</f>
        <v>0</v>
      </c>
      <c r="M87">
        <f>entry!M139</f>
        <v>0.23571</v>
      </c>
      <c r="N87">
        <f>entry!N139</f>
        <v>15.154590000000001</v>
      </c>
      <c r="O87">
        <f>entry!O139</f>
        <v>0</v>
      </c>
      <c r="P87">
        <f>entry!P139</f>
        <v>11.48405</v>
      </c>
      <c r="Q87">
        <f>entry!Q139</f>
        <v>2.3999999999999998E-3</v>
      </c>
      <c r="R87">
        <f>entry!R139</f>
        <v>32.080310000000004</v>
      </c>
      <c r="S87" s="21">
        <f>entry!S139</f>
        <v>55367.543948639999</v>
      </c>
      <c r="T87" s="21">
        <f>entry!T139</f>
        <v>939.64447038000003</v>
      </c>
      <c r="U87" s="21">
        <f>entry!U139</f>
        <v>14947.49505942</v>
      </c>
      <c r="V87" s="21">
        <f>entry!V139</f>
        <v>0</v>
      </c>
      <c r="W87" s="21">
        <f>entry!W139</f>
        <v>3227.6828637900003</v>
      </c>
      <c r="X87" s="21">
        <f>entry!X139</f>
        <v>207518.60528091001</v>
      </c>
      <c r="Y87" s="21">
        <f>entry!Y139</f>
        <v>0</v>
      </c>
      <c r="Z87" s="21">
        <f>entry!Z139</f>
        <v>157256.25298845</v>
      </c>
      <c r="AA87" s="21">
        <f>entry!AA139</f>
        <v>32.864277600000001</v>
      </c>
      <c r="AB87" s="21">
        <f>entry!AB139</f>
        <v>439290.08888919005</v>
      </c>
      <c r="AD87"/>
    </row>
    <row r="88" spans="1:30" x14ac:dyDescent="0.2">
      <c r="A88" s="61" t="str">
        <f>entry!A140</f>
        <v>431</v>
      </c>
      <c r="B88" s="61">
        <f>entry!B140</f>
        <v>432</v>
      </c>
      <c r="C88" t="str">
        <f>entry!C140</f>
        <v>ICIK3</v>
      </c>
      <c r="D88" t="str">
        <f>entry!D140</f>
        <v>ICI07</v>
      </c>
      <c r="E88" t="str">
        <f>entry!E140</f>
        <v>IOWA CITY-CITY UNIV PROJ TIF 2017 AMD-SSMID-AUGUSTA PLACE</v>
      </c>
      <c r="F88" t="str">
        <f>entry!F140</f>
        <v>Iowa City</v>
      </c>
      <c r="G88" t="str">
        <f>entry!G140</f>
        <v>Iowa City</v>
      </c>
      <c r="H88" s="21">
        <f>entry!H140</f>
        <v>237900</v>
      </c>
      <c r="I88">
        <f>entry!I140</f>
        <v>4.0433599999999998</v>
      </c>
      <c r="J88">
        <f>entry!J140</f>
        <v>6.862E-2</v>
      </c>
      <c r="K88">
        <f>entry!K140</f>
        <v>1.09158</v>
      </c>
      <c r="L88">
        <f>entry!L140</f>
        <v>0</v>
      </c>
      <c r="M88">
        <f>entry!M140</f>
        <v>0.23571</v>
      </c>
      <c r="N88">
        <f>entry!N140</f>
        <v>15.154590000000001</v>
      </c>
      <c r="O88">
        <f>entry!O140</f>
        <v>0</v>
      </c>
      <c r="P88">
        <f>entry!P140</f>
        <v>11.48405</v>
      </c>
      <c r="Q88">
        <f>entry!Q140</f>
        <v>2.3999999999999998E-3</v>
      </c>
      <c r="R88">
        <f>entry!R140</f>
        <v>32.080310000000004</v>
      </c>
      <c r="S88" s="21">
        <f>entry!S140</f>
        <v>961.915344</v>
      </c>
      <c r="T88" s="21">
        <f>entry!T140</f>
        <v>16.324698000000001</v>
      </c>
      <c r="U88" s="21">
        <f>entry!U140</f>
        <v>259.68688200000003</v>
      </c>
      <c r="V88" s="21">
        <f>entry!V140</f>
        <v>0</v>
      </c>
      <c r="W88" s="21">
        <f>entry!W140</f>
        <v>56.075409000000001</v>
      </c>
      <c r="X88" s="21">
        <f>entry!X140</f>
        <v>3605.276961</v>
      </c>
      <c r="Y88" s="21">
        <f>entry!Y140</f>
        <v>0</v>
      </c>
      <c r="Z88" s="21">
        <f>entry!Z140</f>
        <v>2732.0554950000001</v>
      </c>
      <c r="AA88" s="21">
        <f>entry!AA140</f>
        <v>0.57095999999999991</v>
      </c>
      <c r="AB88" s="21">
        <f>entry!AB140</f>
        <v>7631.9057490000005</v>
      </c>
      <c r="AD88"/>
    </row>
    <row r="89" spans="1:30" x14ac:dyDescent="0.2">
      <c r="A89" s="61" t="str">
        <f>entry!A141</f>
        <v>433</v>
      </c>
      <c r="B89" s="61">
        <f>entry!B141</f>
        <v>434</v>
      </c>
      <c r="C89" t="str">
        <f>entry!C141</f>
        <v>ICIK4</v>
      </c>
      <c r="D89" t="str">
        <f>entry!D141</f>
        <v>ICI07</v>
      </c>
      <c r="E89" t="str">
        <f>entry!E141</f>
        <v>IOWA CITY- DOWNTOWN SSMID- CITY UNIV TIF-HIERONYMOUS SQUARE</v>
      </c>
      <c r="F89" t="str">
        <f>entry!F141</f>
        <v>Iowa City</v>
      </c>
      <c r="G89" t="str">
        <f>entry!G141</f>
        <v>Iowa City</v>
      </c>
      <c r="H89" s="21">
        <f>entry!H141</f>
        <v>9753943</v>
      </c>
      <c r="I89">
        <f>entry!I141</f>
        <v>4.0433599999999998</v>
      </c>
      <c r="J89">
        <f>entry!J141</f>
        <v>6.862E-2</v>
      </c>
      <c r="K89">
        <f>entry!K141</f>
        <v>1.09158</v>
      </c>
      <c r="L89">
        <f>entry!L141</f>
        <v>0</v>
      </c>
      <c r="M89">
        <f>entry!M141</f>
        <v>0.23571</v>
      </c>
      <c r="N89">
        <f>entry!N141</f>
        <v>15.154590000000001</v>
      </c>
      <c r="O89">
        <f>entry!O141</f>
        <v>0</v>
      </c>
      <c r="P89">
        <f>entry!P141</f>
        <v>11.48405</v>
      </c>
      <c r="Q89">
        <f>entry!Q141</f>
        <v>2.3999999999999998E-3</v>
      </c>
      <c r="R89">
        <f>entry!R141</f>
        <v>32.080310000000004</v>
      </c>
      <c r="S89" s="21">
        <f>entry!S141</f>
        <v>39438.702968479993</v>
      </c>
      <c r="T89" s="21">
        <f>entry!T141</f>
        <v>669.31556865999994</v>
      </c>
      <c r="U89" s="21">
        <f>entry!U141</f>
        <v>10647.209099939999</v>
      </c>
      <c r="V89" s="21">
        <f>entry!V141</f>
        <v>0</v>
      </c>
      <c r="W89" s="21">
        <f>entry!W141</f>
        <v>2299.10190453</v>
      </c>
      <c r="X89" s="21">
        <f>entry!X141</f>
        <v>147817.00704837</v>
      </c>
      <c r="Y89" s="21">
        <f>entry!Y141</f>
        <v>0</v>
      </c>
      <c r="Z89" s="21">
        <f>entry!Z141</f>
        <v>112014.76910914999</v>
      </c>
      <c r="AA89" s="21">
        <f>entry!AA141</f>
        <v>23.409463199999998</v>
      </c>
      <c r="AB89" s="21">
        <f>entry!AB141</f>
        <v>312909.51516233</v>
      </c>
      <c r="AD89"/>
    </row>
    <row r="90" spans="1:30" x14ac:dyDescent="0.2">
      <c r="A90" s="61">
        <f>entry!A143</f>
        <v>437</v>
      </c>
      <c r="B90" s="61">
        <f>entry!B143</f>
        <v>438</v>
      </c>
      <c r="C90" t="str">
        <f>entry!C143</f>
        <v>ICIK5</v>
      </c>
      <c r="D90" t="str">
        <f>entry!D143</f>
        <v>ICI</v>
      </c>
      <c r="E90" t="str">
        <f>entry!E143</f>
        <v>IOWA CITY-UNIV TIF 2017 AMEND RES-AUGUSTA PL</v>
      </c>
      <c r="F90" t="str">
        <f>entry!F143</f>
        <v>Iowa City</v>
      </c>
      <c r="G90" t="str">
        <f>entry!G143</f>
        <v>Iowa City</v>
      </c>
      <c r="H90" s="21">
        <f>entry!H143</f>
        <v>13574482</v>
      </c>
      <c r="I90">
        <f>entry!I143</f>
        <v>4.0433599999999998</v>
      </c>
      <c r="J90">
        <f>entry!J143</f>
        <v>6.862E-2</v>
      </c>
      <c r="K90">
        <f>entry!K143</f>
        <v>1.09158</v>
      </c>
      <c r="L90">
        <f>entry!L143</f>
        <v>0</v>
      </c>
      <c r="M90">
        <f>entry!M143</f>
        <v>0.23571</v>
      </c>
      <c r="N90">
        <f>entry!N143</f>
        <v>13.154590000000001</v>
      </c>
      <c r="O90">
        <f>entry!O143</f>
        <v>0</v>
      </c>
      <c r="P90">
        <f>entry!P143</f>
        <v>11.48405</v>
      </c>
      <c r="Q90">
        <f>entry!Q143</f>
        <v>2.3999999999999998E-3</v>
      </c>
      <c r="R90">
        <f>entry!R143</f>
        <v>30.080310000000001</v>
      </c>
      <c r="S90" s="21">
        <f>entry!S143</f>
        <v>54886.517539519999</v>
      </c>
      <c r="T90" s="21">
        <f>entry!T143</f>
        <v>931.48095483999998</v>
      </c>
      <c r="U90" s="21">
        <f>entry!U143</f>
        <v>14817.63306156</v>
      </c>
      <c r="V90" s="21">
        <f>entry!V143</f>
        <v>0</v>
      </c>
      <c r="W90" s="21">
        <f>entry!W143</f>
        <v>3199.6411522200001</v>
      </c>
      <c r="X90" s="21">
        <f>entry!X143</f>
        <v>178566.74517238</v>
      </c>
      <c r="Y90" s="21">
        <f>entry!Y143</f>
        <v>0</v>
      </c>
      <c r="Z90" s="21">
        <f>entry!Z143</f>
        <v>155890.0300121</v>
      </c>
      <c r="AA90" s="21">
        <f>entry!AA143</f>
        <v>32.578756799999994</v>
      </c>
      <c r="AB90" s="21">
        <f>entry!AB143</f>
        <v>408324.62664942001</v>
      </c>
      <c r="AD90"/>
    </row>
    <row r="91" spans="1:30" x14ac:dyDescent="0.2">
      <c r="A91" s="61" t="str">
        <f>entry!A148</f>
        <v>0448</v>
      </c>
      <c r="B91" s="61">
        <f>entry!B148</f>
        <v>449</v>
      </c>
      <c r="C91" t="str">
        <f>entry!C148</f>
        <v>ICIK6</v>
      </c>
      <c r="D91" t="str">
        <f>entry!D148</f>
        <v>ICI</v>
      </c>
      <c r="E91" t="str">
        <f>entry!E148</f>
        <v>IOWA CITY/IC SCH/CITY UNIV UR TIF HIERONYMOUS SQUARE- RESIDENTIAL</v>
      </c>
      <c r="F91" t="str">
        <f>entry!F148</f>
        <v>Iowa City</v>
      </c>
      <c r="G91" t="str">
        <f>entry!G148</f>
        <v>Iowa City</v>
      </c>
      <c r="H91" s="21">
        <f>entry!H148</f>
        <v>7803916</v>
      </c>
      <c r="I91">
        <f>entry!I148</f>
        <v>4.0433599999999998</v>
      </c>
      <c r="J91">
        <f>entry!J148</f>
        <v>6.862E-2</v>
      </c>
      <c r="K91">
        <f>entry!K148</f>
        <v>1.09158</v>
      </c>
      <c r="L91">
        <f>entry!L148</f>
        <v>0</v>
      </c>
      <c r="M91">
        <f>entry!M148</f>
        <v>0.23571</v>
      </c>
      <c r="N91">
        <f>entry!N148</f>
        <v>13.154590000000001</v>
      </c>
      <c r="O91">
        <f>entry!O148</f>
        <v>0</v>
      </c>
      <c r="P91">
        <f>entry!P148</f>
        <v>11.48405</v>
      </c>
      <c r="Q91">
        <f>entry!Q148</f>
        <v>2.3999999999999998E-3</v>
      </c>
      <c r="R91">
        <f>entry!R148</f>
        <v>30.080310000000001</v>
      </c>
      <c r="S91" s="21">
        <f>entry!S148</f>
        <v>31554.041797760001</v>
      </c>
      <c r="T91" s="21">
        <f>entry!T148</f>
        <v>535.50471591999997</v>
      </c>
      <c r="U91" s="21">
        <f>entry!U148</f>
        <v>8518.5986272800001</v>
      </c>
      <c r="V91" s="21">
        <f>entry!V148</f>
        <v>0</v>
      </c>
      <c r="W91" s="21">
        <f>entry!W148</f>
        <v>1839.46104036</v>
      </c>
      <c r="X91" s="21">
        <f>entry!X148</f>
        <v>102657.31537444</v>
      </c>
      <c r="Y91" s="21">
        <f>entry!Y148</f>
        <v>0</v>
      </c>
      <c r="Z91" s="21">
        <f>entry!Z148</f>
        <v>89620.561539799994</v>
      </c>
      <c r="AA91" s="21">
        <f>entry!AA148</f>
        <v>18.729398399999997</v>
      </c>
      <c r="AB91" s="21">
        <f>entry!AB148</f>
        <v>234744.21249395999</v>
      </c>
      <c r="AD91"/>
    </row>
    <row r="92" spans="1:30" x14ac:dyDescent="0.2">
      <c r="C92"/>
      <c r="E92"/>
      <c r="H92" s="50">
        <f>SUM(H79:H91)</f>
        <v>99095632</v>
      </c>
      <c r="J92"/>
      <c r="L92" s="17"/>
      <c r="M92" s="5"/>
      <c r="O92" s="5"/>
      <c r="P92" s="5"/>
      <c r="S92" s="50">
        <f t="shared" ref="S92:AB92" si="5">SUM(S79:S91)</f>
        <v>400679.31460351998</v>
      </c>
      <c r="T92" s="50">
        <f t="shared" si="5"/>
        <v>6799.9422678400006</v>
      </c>
      <c r="U92" s="50">
        <f t="shared" si="5"/>
        <v>108170.80997855999</v>
      </c>
      <c r="V92" s="50">
        <f t="shared" si="5"/>
        <v>0</v>
      </c>
      <c r="W92" s="50">
        <f t="shared" si="5"/>
        <v>23357.831418720001</v>
      </c>
      <c r="X92" s="50">
        <f t="shared" si="5"/>
        <v>1380554.09175088</v>
      </c>
      <c r="Y92" s="50">
        <f t="shared" si="5"/>
        <v>0</v>
      </c>
      <c r="Z92" s="50">
        <f t="shared" si="5"/>
        <v>1138019.1926695998</v>
      </c>
      <c r="AA92" s="50">
        <f t="shared" si="5"/>
        <v>237.82951679999999</v>
      </c>
      <c r="AB92" s="50">
        <f t="shared" si="5"/>
        <v>3057819.0122059202</v>
      </c>
      <c r="AD92"/>
    </row>
    <row r="93" spans="1:30" x14ac:dyDescent="0.2">
      <c r="C93"/>
      <c r="E93"/>
      <c r="H93" s="21"/>
      <c r="J93"/>
      <c r="L93" s="17"/>
      <c r="M93" s="5"/>
      <c r="O93" s="5"/>
      <c r="P93" s="5"/>
      <c r="S93" s="21"/>
      <c r="T93" s="21"/>
      <c r="U93" s="21"/>
      <c r="V93" s="21"/>
      <c r="W93" s="21"/>
      <c r="X93" s="21"/>
      <c r="Y93" s="21"/>
      <c r="Z93" s="21"/>
      <c r="AA93" s="21"/>
      <c r="AB93" s="21"/>
      <c r="AD93"/>
    </row>
    <row r="94" spans="1:30" ht="15.75" x14ac:dyDescent="0.25">
      <c r="A94" s="66"/>
      <c r="C94"/>
      <c r="E94" s="49" t="s">
        <v>229</v>
      </c>
      <c r="H94" s="21"/>
      <c r="J94"/>
      <c r="L94" s="17"/>
      <c r="M94" s="5"/>
      <c r="O94" s="5"/>
      <c r="P94" s="5"/>
      <c r="S94" s="21"/>
      <c r="T94" s="21"/>
      <c r="U94" s="21"/>
      <c r="V94" s="21"/>
      <c r="W94" s="21"/>
      <c r="X94" s="21"/>
      <c r="Y94" s="21"/>
      <c r="Z94" s="21"/>
      <c r="AA94" s="21"/>
      <c r="AB94" s="21"/>
      <c r="AD94"/>
    </row>
    <row r="95" spans="1:30" x14ac:dyDescent="0.2">
      <c r="A95" s="61">
        <f>entry!A62</f>
        <v>249</v>
      </c>
      <c r="B95" s="61">
        <f>entry!B62</f>
        <v>250</v>
      </c>
      <c r="C95" t="str">
        <f>entry!C62</f>
        <v>ICIF</v>
      </c>
      <c r="D95" t="str">
        <f>entry!D62</f>
        <v>ICI</v>
      </c>
      <c r="E95" t="str">
        <f>entry!E62</f>
        <v>IC Heinz Rd UR Area</v>
      </c>
      <c r="F95" t="str">
        <f>entry!F62</f>
        <v>Iowa City</v>
      </c>
      <c r="G95" t="str">
        <f>entry!G62</f>
        <v>Iowa City</v>
      </c>
      <c r="H95" s="21">
        <f>entry!H62</f>
        <v>9099840</v>
      </c>
      <c r="I95">
        <f>entry!I62</f>
        <v>4.0433599999999998</v>
      </c>
      <c r="J95">
        <f>entry!J62</f>
        <v>6.862E-2</v>
      </c>
      <c r="K95">
        <f>entry!K62</f>
        <v>1.09158</v>
      </c>
      <c r="M95" s="5">
        <f>entry!M62</f>
        <v>0.23571</v>
      </c>
      <c r="N95" s="5">
        <f>entry!N62</f>
        <v>13.154590000000001</v>
      </c>
      <c r="O95" s="5">
        <f>entry!O62</f>
        <v>0</v>
      </c>
      <c r="P95" s="5">
        <f>entry!P62</f>
        <v>11.48405</v>
      </c>
      <c r="Q95" s="5">
        <f>entry!Q62</f>
        <v>2.3999999999999998E-3</v>
      </c>
      <c r="R95" s="5">
        <f>entry!R62</f>
        <v>30.080310000000001</v>
      </c>
      <c r="S95" s="21">
        <f>entry!S62</f>
        <v>36793.929062399999</v>
      </c>
      <c r="T95" s="21">
        <f>entry!T62</f>
        <v>624.43102080000006</v>
      </c>
      <c r="U95" s="21">
        <f>entry!U62</f>
        <v>9933.2033472000003</v>
      </c>
      <c r="V95" s="21">
        <f>entry!V62</f>
        <v>0</v>
      </c>
      <c r="W95" s="21">
        <f>entry!W62</f>
        <v>2144.9232864000001</v>
      </c>
      <c r="X95" s="21">
        <f>entry!X62</f>
        <v>119704.6642656</v>
      </c>
      <c r="Y95" s="21">
        <f>entry!Y62</f>
        <v>0</v>
      </c>
      <c r="Z95" s="21">
        <f>entry!Z62</f>
        <v>104503.017552</v>
      </c>
      <c r="AA95" s="21">
        <f>entry!AA62</f>
        <v>21.839615999999999</v>
      </c>
      <c r="AB95" s="21">
        <f>entry!AB62</f>
        <v>273726.00815040001</v>
      </c>
      <c r="AD95"/>
    </row>
    <row r="96" spans="1:30" x14ac:dyDescent="0.2">
      <c r="A96" s="61">
        <f>entry!A63</f>
        <v>251</v>
      </c>
      <c r="B96" s="61">
        <f>entry!B63</f>
        <v>252</v>
      </c>
      <c r="C96" t="str">
        <f>entry!C63</f>
        <v>ICIF1</v>
      </c>
      <c r="D96" t="str">
        <f>entry!D63</f>
        <v>ICI</v>
      </c>
      <c r="E96" t="str">
        <f>entry!E63</f>
        <v>IC Ag Heinz Rd UR Area</v>
      </c>
      <c r="F96" t="str">
        <f>entry!F63</f>
        <v>Iowa City</v>
      </c>
      <c r="G96" t="str">
        <f>entry!G63</f>
        <v>Iowa City</v>
      </c>
      <c r="H96" s="21">
        <f>entry!H63</f>
        <v>0</v>
      </c>
      <c r="I96">
        <f>entry!I63</f>
        <v>4.0433599999999998</v>
      </c>
      <c r="J96">
        <f>entry!J63</f>
        <v>6.862E-2</v>
      </c>
      <c r="K96">
        <f>entry!K63</f>
        <v>1.09158</v>
      </c>
      <c r="M96" s="5">
        <f>entry!M63</f>
        <v>0.23571</v>
      </c>
      <c r="N96" s="5">
        <f>entry!N63</f>
        <v>3.0037500000000001</v>
      </c>
      <c r="O96" s="5">
        <f>entry!O63</f>
        <v>0</v>
      </c>
      <c r="P96" s="5">
        <f>entry!P63</f>
        <v>11.48405</v>
      </c>
      <c r="Q96" s="5">
        <f>entry!Q63</f>
        <v>2.3999999999999998E-3</v>
      </c>
      <c r="R96" s="5">
        <f>entry!R63</f>
        <v>19.929470000000002</v>
      </c>
      <c r="S96" s="21">
        <f>entry!S63</f>
        <v>0</v>
      </c>
      <c r="T96" s="21">
        <f>entry!T63</f>
        <v>0</v>
      </c>
      <c r="U96" s="21">
        <f>entry!U63</f>
        <v>0</v>
      </c>
      <c r="V96" s="21">
        <f>entry!V63</f>
        <v>0</v>
      </c>
      <c r="W96" s="21">
        <f>entry!W63</f>
        <v>0</v>
      </c>
      <c r="X96" s="21">
        <f>entry!X63</f>
        <v>0</v>
      </c>
      <c r="Y96" s="21">
        <f>entry!Y63</f>
        <v>0</v>
      </c>
      <c r="Z96" s="21">
        <f>entry!Z63</f>
        <v>0</v>
      </c>
      <c r="AA96" s="21">
        <f>entry!AA63</f>
        <v>0</v>
      </c>
      <c r="AB96" s="21">
        <f>entry!AB63</f>
        <v>0</v>
      </c>
      <c r="AD96"/>
    </row>
    <row r="97" spans="1:30" x14ac:dyDescent="0.2">
      <c r="C97"/>
      <c r="E97"/>
      <c r="H97" s="31">
        <f>SUM(H95:H96)</f>
        <v>9099840</v>
      </c>
      <c r="J97"/>
      <c r="M97" s="5"/>
      <c r="O97" s="5"/>
      <c r="P97" s="5"/>
      <c r="S97" s="31">
        <f t="shared" ref="S97:AB97" si="6">SUM(S95:S96)</f>
        <v>36793.929062399999</v>
      </c>
      <c r="T97" s="31">
        <f t="shared" si="6"/>
        <v>624.43102080000006</v>
      </c>
      <c r="U97" s="31">
        <f t="shared" si="6"/>
        <v>9933.2033472000003</v>
      </c>
      <c r="V97" s="31">
        <f t="shared" si="6"/>
        <v>0</v>
      </c>
      <c r="W97" s="31">
        <f t="shared" si="6"/>
        <v>2144.9232864000001</v>
      </c>
      <c r="X97" s="31">
        <f t="shared" si="6"/>
        <v>119704.6642656</v>
      </c>
      <c r="Y97" s="31">
        <f t="shared" si="6"/>
        <v>0</v>
      </c>
      <c r="Z97" s="31">
        <f t="shared" si="6"/>
        <v>104503.017552</v>
      </c>
      <c r="AA97" s="31">
        <f t="shared" si="6"/>
        <v>21.839615999999999</v>
      </c>
      <c r="AB97" s="31">
        <f t="shared" si="6"/>
        <v>273726.00815040001</v>
      </c>
      <c r="AD97"/>
    </row>
    <row r="98" spans="1:30" x14ac:dyDescent="0.2">
      <c r="C98"/>
      <c r="E98"/>
      <c r="H98" s="21"/>
      <c r="J98"/>
      <c r="M98" s="5"/>
      <c r="O98" s="5"/>
      <c r="P98" s="5"/>
      <c r="S98" s="21"/>
      <c r="T98" s="21"/>
      <c r="U98" s="21"/>
      <c r="V98" s="21"/>
      <c r="W98" s="21"/>
      <c r="X98" s="21"/>
      <c r="Y98" s="21"/>
      <c r="Z98" s="21"/>
      <c r="AA98" s="21"/>
      <c r="AB98" s="21"/>
      <c r="AD98"/>
    </row>
    <row r="99" spans="1:30" ht="15.75" x14ac:dyDescent="0.25">
      <c r="C99"/>
      <c r="E99" s="49" t="s">
        <v>230</v>
      </c>
      <c r="H99" s="21"/>
      <c r="J99"/>
      <c r="M99" s="5"/>
      <c r="O99" s="5"/>
      <c r="P99" s="5"/>
      <c r="S99" s="21"/>
      <c r="T99" s="21"/>
      <c r="U99" s="21"/>
      <c r="V99" s="21"/>
      <c r="W99" s="21"/>
      <c r="X99" s="21"/>
      <c r="Y99" s="21"/>
      <c r="Z99" s="21"/>
      <c r="AA99" s="21"/>
      <c r="AB99" s="21"/>
      <c r="AD99"/>
    </row>
    <row r="100" spans="1:30" x14ac:dyDescent="0.2">
      <c r="A100" s="61">
        <f>entry!A64</f>
        <v>255</v>
      </c>
      <c r="B100" s="61">
        <f>entry!B64</f>
        <v>256</v>
      </c>
      <c r="C100" t="str">
        <f>entry!C64</f>
        <v>ICIG</v>
      </c>
      <c r="D100" t="str">
        <f>entry!D64</f>
        <v>ICI</v>
      </c>
      <c r="E100" t="str">
        <f>entry!E64</f>
        <v>IC Highway 6 Commercial UR Area</v>
      </c>
      <c r="F100" t="str">
        <f>entry!F64</f>
        <v>Iowa City</v>
      </c>
      <c r="G100" t="str">
        <f>entry!G64</f>
        <v>Iowa City</v>
      </c>
      <c r="H100" s="21">
        <f>entry!H64</f>
        <v>0</v>
      </c>
      <c r="I100">
        <f>entry!I64</f>
        <v>4.0433599999999998</v>
      </c>
      <c r="J100">
        <f>entry!J64</f>
        <v>6.862E-2</v>
      </c>
      <c r="K100">
        <f>entry!K64</f>
        <v>1.09158</v>
      </c>
      <c r="M100" s="5">
        <f>entry!M64</f>
        <v>0.23571</v>
      </c>
      <c r="N100" s="5">
        <f>entry!N64</f>
        <v>13.154590000000001</v>
      </c>
      <c r="O100" s="5">
        <f>entry!O64</f>
        <v>0</v>
      </c>
      <c r="P100" s="5">
        <f>entry!P64</f>
        <v>11.48405</v>
      </c>
      <c r="Q100" s="5">
        <f>entry!Q64</f>
        <v>2.3999999999999998E-3</v>
      </c>
      <c r="R100" s="5">
        <f>entry!R64</f>
        <v>30.080310000000001</v>
      </c>
      <c r="S100" s="21">
        <f>entry!S64</f>
        <v>0</v>
      </c>
      <c r="T100" s="21">
        <f>entry!T64</f>
        <v>0</v>
      </c>
      <c r="U100" s="21">
        <f>entry!U64</f>
        <v>0</v>
      </c>
      <c r="V100" s="21">
        <f>entry!V64</f>
        <v>0</v>
      </c>
      <c r="W100" s="21">
        <f>entry!W64</f>
        <v>0</v>
      </c>
      <c r="X100" s="21">
        <f>entry!X64</f>
        <v>0</v>
      </c>
      <c r="Y100" s="21">
        <f>entry!Y64</f>
        <v>0</v>
      </c>
      <c r="Z100" s="21">
        <f>entry!Z64</f>
        <v>0</v>
      </c>
      <c r="AA100" s="21">
        <f>entry!AA64</f>
        <v>0</v>
      </c>
      <c r="AB100" s="21">
        <f>entry!AB64</f>
        <v>0</v>
      </c>
      <c r="AD100"/>
    </row>
    <row r="101" spans="1:30" x14ac:dyDescent="0.2">
      <c r="A101" s="61">
        <f>entry!A91</f>
        <v>317</v>
      </c>
      <c r="B101" s="61">
        <f>entry!B91</f>
        <v>318</v>
      </c>
      <c r="C101" t="str">
        <f>entry!C91</f>
        <v>ICIG2</v>
      </c>
      <c r="D101" t="str">
        <f>entry!D91</f>
        <v>ICI01</v>
      </c>
      <c r="E101" t="str">
        <f>entry!E91</f>
        <v>Highway 6 Commercial - Ag</v>
      </c>
      <c r="F101" t="str">
        <f>entry!F91</f>
        <v>Iowa City</v>
      </c>
      <c r="G101" t="str">
        <f>entry!G91</f>
        <v>Iowa City</v>
      </c>
      <c r="H101" s="51">
        <f>entry!H91</f>
        <v>0</v>
      </c>
      <c r="I101">
        <f>entry!I91</f>
        <v>4.0433599999999998</v>
      </c>
      <c r="J101">
        <f>entry!J91</f>
        <v>6.862E-2</v>
      </c>
      <c r="K101">
        <f>entry!K91</f>
        <v>1.09158</v>
      </c>
      <c r="M101" s="5">
        <f>entry!M91</f>
        <v>0.23571</v>
      </c>
      <c r="N101" s="5">
        <f>entry!N91</f>
        <v>3.0037500000000001</v>
      </c>
      <c r="O101" s="5">
        <f>entry!O91</f>
        <v>0</v>
      </c>
      <c r="P101" s="5">
        <f>entry!P91</f>
        <v>11.48405</v>
      </c>
      <c r="Q101" s="5">
        <f>entry!Q91</f>
        <v>2.3999999999999998E-3</v>
      </c>
      <c r="R101" s="5">
        <f>entry!R91</f>
        <v>19.929470000000002</v>
      </c>
      <c r="S101" s="51">
        <f>entry!S91</f>
        <v>0</v>
      </c>
      <c r="T101" s="51">
        <f>entry!T91</f>
        <v>0</v>
      </c>
      <c r="U101" s="51">
        <f>entry!U91</f>
        <v>0</v>
      </c>
      <c r="V101" s="51">
        <f>entry!V91</f>
        <v>0</v>
      </c>
      <c r="W101" s="51">
        <f>entry!W91</f>
        <v>0</v>
      </c>
      <c r="X101" s="51">
        <f>entry!X91</f>
        <v>0</v>
      </c>
      <c r="Y101" s="51">
        <f>entry!Y91</f>
        <v>0</v>
      </c>
      <c r="Z101" s="51">
        <f>entry!Z91</f>
        <v>0</v>
      </c>
      <c r="AA101" s="51">
        <f>entry!AA91</f>
        <v>0</v>
      </c>
      <c r="AB101" s="51">
        <f>entry!AB91</f>
        <v>0</v>
      </c>
      <c r="AD101"/>
    </row>
    <row r="102" spans="1:30" x14ac:dyDescent="0.2">
      <c r="A102" s="61">
        <f>entry!A159</f>
        <v>472</v>
      </c>
      <c r="B102" s="61">
        <f>entry!B159</f>
        <v>473</v>
      </c>
      <c r="C102" t="str">
        <f>entry!C159</f>
        <v>ICIG3</v>
      </c>
      <c r="D102" t="str">
        <f>entry!D159</f>
        <v>ICI08</v>
      </c>
      <c r="E102" t="str">
        <f>entry!E159</f>
        <v>Iowa City Hwy 6 - SSMID S Dist</v>
      </c>
      <c r="F102" t="str">
        <f>entry!F159</f>
        <v>Iowa City</v>
      </c>
      <c r="G102" t="str">
        <f>entry!G159</f>
        <v>Iowa City</v>
      </c>
      <c r="H102" s="51">
        <f>entry!H159</f>
        <v>0</v>
      </c>
      <c r="I102">
        <f>entry!I159</f>
        <v>4.0433599999999998</v>
      </c>
      <c r="J102">
        <f>entry!J159</f>
        <v>6.862E-2</v>
      </c>
      <c r="K102">
        <f>entry!K159</f>
        <v>1.09158</v>
      </c>
      <c r="M102" s="5">
        <f>entry!M159</f>
        <v>0.23571</v>
      </c>
      <c r="N102" s="5">
        <f>entry!N159</f>
        <v>13.154590000000001</v>
      </c>
      <c r="O102" s="5">
        <f>entry!O159</f>
        <v>0</v>
      </c>
      <c r="P102" s="5">
        <f>entry!P159</f>
        <v>11.48405</v>
      </c>
      <c r="Q102" s="5">
        <f>entry!Q159</f>
        <v>2.3999999999999998E-3</v>
      </c>
      <c r="R102" s="5">
        <f>entry!R159</f>
        <v>30.080310000000001</v>
      </c>
      <c r="S102" s="51">
        <f>entry!S159</f>
        <v>0</v>
      </c>
      <c r="T102" s="51">
        <f>entry!T159</f>
        <v>0</v>
      </c>
      <c r="U102" s="51">
        <f>entry!U159</f>
        <v>0</v>
      </c>
      <c r="V102" s="51">
        <f>entry!V159</f>
        <v>0</v>
      </c>
      <c r="W102" s="51">
        <f>entry!W159</f>
        <v>0</v>
      </c>
      <c r="X102" s="51">
        <f>entry!X159</f>
        <v>0</v>
      </c>
      <c r="Y102" s="51">
        <f>entry!Y159</f>
        <v>0</v>
      </c>
      <c r="Z102" s="51">
        <f>entry!Z159</f>
        <v>0</v>
      </c>
      <c r="AA102" s="51">
        <f>entry!AA159</f>
        <v>0</v>
      </c>
      <c r="AB102" s="51">
        <f>entry!AB159</f>
        <v>0</v>
      </c>
      <c r="AD102"/>
    </row>
    <row r="103" spans="1:30" x14ac:dyDescent="0.2">
      <c r="C103"/>
      <c r="E103"/>
      <c r="H103" s="31">
        <f>SUM(H100:H102)</f>
        <v>0</v>
      </c>
      <c r="J103"/>
      <c r="M103" s="5"/>
      <c r="O103" s="5"/>
      <c r="P103" s="5"/>
      <c r="S103" s="31">
        <f t="shared" ref="S103:AB103" si="7">SUM(S100:S102)</f>
        <v>0</v>
      </c>
      <c r="T103" s="31">
        <f t="shared" si="7"/>
        <v>0</v>
      </c>
      <c r="U103" s="31">
        <f t="shared" si="7"/>
        <v>0</v>
      </c>
      <c r="V103" s="31">
        <f t="shared" si="7"/>
        <v>0</v>
      </c>
      <c r="W103" s="31">
        <f t="shared" si="7"/>
        <v>0</v>
      </c>
      <c r="X103" s="31">
        <f t="shared" si="7"/>
        <v>0</v>
      </c>
      <c r="Y103" s="31">
        <f t="shared" si="7"/>
        <v>0</v>
      </c>
      <c r="Z103" s="31">
        <f t="shared" si="7"/>
        <v>0</v>
      </c>
      <c r="AA103" s="31">
        <f t="shared" si="7"/>
        <v>0</v>
      </c>
      <c r="AB103" s="31">
        <f t="shared" si="7"/>
        <v>0</v>
      </c>
      <c r="AD103"/>
    </row>
    <row r="104" spans="1:30" x14ac:dyDescent="0.2">
      <c r="C104"/>
      <c r="E104"/>
      <c r="H104" s="21"/>
      <c r="J104"/>
      <c r="M104" s="5"/>
      <c r="O104" s="5"/>
      <c r="P104" s="5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D104"/>
    </row>
    <row r="105" spans="1:30" ht="15.75" x14ac:dyDescent="0.25">
      <c r="C105"/>
      <c r="E105" s="30" t="s">
        <v>284</v>
      </c>
      <c r="H105" s="21"/>
      <c r="J105"/>
      <c r="M105" s="5"/>
      <c r="O105" s="5"/>
      <c r="P105" s="5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D105"/>
    </row>
    <row r="106" spans="1:30" x14ac:dyDescent="0.2">
      <c r="A106" s="61">
        <f>entry!A107</f>
        <v>360</v>
      </c>
      <c r="B106" s="61">
        <f>entry!B107</f>
        <v>361</v>
      </c>
      <c r="C106" t="str">
        <f>entry!C107</f>
        <v>ICII</v>
      </c>
      <c r="D106" t="str">
        <f>entry!D107</f>
        <v>ICI</v>
      </c>
      <c r="E106" t="str">
        <f>entry!E107</f>
        <v>Iowa City Towncrest UR TIF</v>
      </c>
      <c r="F106" t="str">
        <f>entry!F107</f>
        <v>Iowa City</v>
      </c>
      <c r="G106" t="str">
        <f>entry!G107</f>
        <v>Iowa City</v>
      </c>
      <c r="H106" s="51">
        <f>entry!H107</f>
        <v>1409560</v>
      </c>
      <c r="I106">
        <f>entry!I107</f>
        <v>4.0433599999999998</v>
      </c>
      <c r="J106">
        <f>entry!J107</f>
        <v>6.862E-2</v>
      </c>
      <c r="K106">
        <f>entry!K107</f>
        <v>1.09158</v>
      </c>
      <c r="L106">
        <f>entry!L107</f>
        <v>0</v>
      </c>
      <c r="M106">
        <f>entry!M107</f>
        <v>0.23571</v>
      </c>
      <c r="N106">
        <f>entry!N107</f>
        <v>13.154590000000001</v>
      </c>
      <c r="O106">
        <f>entry!O107</f>
        <v>0</v>
      </c>
      <c r="P106">
        <f>entry!P107</f>
        <v>11.48405</v>
      </c>
      <c r="Q106">
        <f>entry!Q107</f>
        <v>2.3999999999999998E-3</v>
      </c>
      <c r="R106">
        <f>entry!R107</f>
        <v>30.080310000000001</v>
      </c>
      <c r="S106" s="51">
        <f>entry!S107</f>
        <v>5699.3585215999992</v>
      </c>
      <c r="T106" s="51">
        <f>entry!T107</f>
        <v>96.724007200000003</v>
      </c>
      <c r="U106" s="51">
        <f>entry!U107</f>
        <v>1538.6475048</v>
      </c>
      <c r="V106" s="51">
        <f>entry!V107</f>
        <v>0</v>
      </c>
      <c r="W106" s="51">
        <f>entry!W107</f>
        <v>332.24738759999997</v>
      </c>
      <c r="X106" s="51">
        <f>entry!X107</f>
        <v>18542.1838804</v>
      </c>
      <c r="Y106" s="51">
        <f>entry!Y107</f>
        <v>0</v>
      </c>
      <c r="Z106" s="51">
        <f>entry!Z107</f>
        <v>16187.457517999999</v>
      </c>
      <c r="AA106" s="51">
        <f>entry!AA107</f>
        <v>3.3829439999999997</v>
      </c>
      <c r="AB106" s="51">
        <f>entry!AB107</f>
        <v>42400.001763599998</v>
      </c>
      <c r="AD106"/>
    </row>
    <row r="107" spans="1:30" ht="15.75" x14ac:dyDescent="0.25">
      <c r="C107"/>
      <c r="E107" s="30"/>
      <c r="H107" s="31">
        <f>SUM(H106)</f>
        <v>1409560</v>
      </c>
      <c r="J107"/>
      <c r="M107" s="5"/>
      <c r="O107" s="5"/>
      <c r="P107" s="5"/>
      <c r="S107" s="31">
        <f t="shared" ref="S107:AB107" si="8">SUM(S106)</f>
        <v>5699.3585215999992</v>
      </c>
      <c r="T107" s="31">
        <f t="shared" si="8"/>
        <v>96.724007200000003</v>
      </c>
      <c r="U107" s="31">
        <f t="shared" si="8"/>
        <v>1538.6475048</v>
      </c>
      <c r="V107" s="31">
        <f t="shared" si="8"/>
        <v>0</v>
      </c>
      <c r="W107" s="31">
        <f t="shared" si="8"/>
        <v>332.24738759999997</v>
      </c>
      <c r="X107" s="31">
        <f t="shared" si="8"/>
        <v>18542.1838804</v>
      </c>
      <c r="Y107" s="31">
        <f t="shared" si="8"/>
        <v>0</v>
      </c>
      <c r="Z107" s="31">
        <f t="shared" si="8"/>
        <v>16187.457517999999</v>
      </c>
      <c r="AA107" s="31">
        <f t="shared" si="8"/>
        <v>3.3829439999999997</v>
      </c>
      <c r="AB107" s="31">
        <f t="shared" si="8"/>
        <v>42400.001763599998</v>
      </c>
      <c r="AD107"/>
    </row>
    <row r="108" spans="1:30" ht="15.75" x14ac:dyDescent="0.25">
      <c r="C108"/>
      <c r="E108" s="30"/>
      <c r="H108" s="21"/>
      <c r="J108"/>
      <c r="M108" s="5"/>
      <c r="O108" s="5"/>
      <c r="P108" s="5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D108"/>
    </row>
    <row r="109" spans="1:30" ht="15.75" x14ac:dyDescent="0.25">
      <c r="C109"/>
      <c r="E109" s="30" t="s">
        <v>285</v>
      </c>
      <c r="H109" s="21"/>
      <c r="J109"/>
      <c r="M109" s="5"/>
      <c r="O109" s="5"/>
      <c r="P109" s="5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D109"/>
    </row>
    <row r="110" spans="1:30" x14ac:dyDescent="0.2">
      <c r="A110" s="61">
        <f>entry!A108</f>
        <v>362</v>
      </c>
      <c r="B110" s="61">
        <f>entry!B108</f>
        <v>363</v>
      </c>
      <c r="C110" t="str">
        <f>entry!C108</f>
        <v>ICIJ</v>
      </c>
      <c r="D110" t="str">
        <f>entry!D108</f>
        <v>ICI</v>
      </c>
      <c r="E110" t="str">
        <f>entry!E108</f>
        <v>Iowa City Riverside Dr. UR TIF</v>
      </c>
      <c r="F110" t="str">
        <f>entry!F108</f>
        <v>Iowa City</v>
      </c>
      <c r="G110" t="str">
        <f>entry!G108</f>
        <v>Iowa City</v>
      </c>
      <c r="H110" s="21">
        <f>entry!H108</f>
        <v>5083791</v>
      </c>
      <c r="I110">
        <f>entry!I108</f>
        <v>4.0433599999999998</v>
      </c>
      <c r="J110">
        <f>entry!J108</f>
        <v>6.862E-2</v>
      </c>
      <c r="K110">
        <f>entry!K108</f>
        <v>1.09158</v>
      </c>
      <c r="L110">
        <f>entry!L108</f>
        <v>0</v>
      </c>
      <c r="M110">
        <f>entry!M108</f>
        <v>0.23571</v>
      </c>
      <c r="N110">
        <f>entry!N108</f>
        <v>13.154590000000001</v>
      </c>
      <c r="O110">
        <f>entry!O108</f>
        <v>0</v>
      </c>
      <c r="P110">
        <f>entry!P108</f>
        <v>11.48405</v>
      </c>
      <c r="Q110">
        <f>entry!Q108</f>
        <v>2.3999999999999998E-3</v>
      </c>
      <c r="R110">
        <f>entry!R108</f>
        <v>30.080310000000001</v>
      </c>
      <c r="S110" s="21">
        <f>entry!S108</f>
        <v>20555.597177759999</v>
      </c>
      <c r="T110" s="21">
        <f>entry!T108</f>
        <v>348.84973841999999</v>
      </c>
      <c r="U110" s="21">
        <f>entry!U108</f>
        <v>5549.36457978</v>
      </c>
      <c r="V110" s="21">
        <f>entry!V108</f>
        <v>0</v>
      </c>
      <c r="W110" s="21">
        <f>entry!W108</f>
        <v>1198.3003766100001</v>
      </c>
      <c r="X110" s="21">
        <f>entry!X108</f>
        <v>66875.186250690007</v>
      </c>
      <c r="Y110" s="21">
        <f>entry!Y108</f>
        <v>0</v>
      </c>
      <c r="Z110" s="21">
        <f>entry!Z108</f>
        <v>58382.510033550003</v>
      </c>
      <c r="AA110" s="21">
        <f>entry!AA108</f>
        <v>12.201098399999999</v>
      </c>
      <c r="AB110" s="21">
        <f>entry!AB108</f>
        <v>152922.00925521</v>
      </c>
      <c r="AD110"/>
    </row>
    <row r="111" spans="1:30" x14ac:dyDescent="0.2">
      <c r="A111" s="61">
        <f>entry!A124</f>
        <v>396</v>
      </c>
      <c r="B111" s="61">
        <f>entry!B124</f>
        <v>397</v>
      </c>
      <c r="C111" t="str">
        <f>entry!C124</f>
        <v>ICIJ1</v>
      </c>
      <c r="D111" t="str">
        <f>entry!D124</f>
        <v>ICI</v>
      </c>
      <c r="E111" t="str">
        <f>entry!E124</f>
        <v>Iowa City Riverside Dr. UR-Emrico TIF</v>
      </c>
      <c r="F111" t="str">
        <f>entry!F124</f>
        <v>Iowa City</v>
      </c>
      <c r="G111" t="str">
        <f>entry!G124</f>
        <v>Iowa City</v>
      </c>
      <c r="H111" s="51">
        <f>entry!H124</f>
        <v>8278929</v>
      </c>
      <c r="I111">
        <f>entry!I124</f>
        <v>4.0433599999999998</v>
      </c>
      <c r="J111">
        <f>entry!J124</f>
        <v>6.862E-2</v>
      </c>
      <c r="K111">
        <f>entry!K124</f>
        <v>1.09158</v>
      </c>
      <c r="L111">
        <f>entry!L124</f>
        <v>0</v>
      </c>
      <c r="M111">
        <f>entry!M124</f>
        <v>0.23571</v>
      </c>
      <c r="N111">
        <f>entry!N124</f>
        <v>13.154590000000001</v>
      </c>
      <c r="O111">
        <f>entry!O124</f>
        <v>0</v>
      </c>
      <c r="P111">
        <f>entry!P124</f>
        <v>11.48405</v>
      </c>
      <c r="Q111">
        <f>entry!Q124</f>
        <v>2.3999999999999998E-3</v>
      </c>
      <c r="R111">
        <f>entry!R124</f>
        <v>30.080310000000001</v>
      </c>
      <c r="S111" s="51">
        <f>entry!S124</f>
        <v>33474.69036144</v>
      </c>
      <c r="T111" s="51">
        <f>entry!T124</f>
        <v>568.10010797999996</v>
      </c>
      <c r="U111" s="51">
        <f>entry!U124</f>
        <v>9037.1133178199998</v>
      </c>
      <c r="V111" s="51">
        <f>entry!V124</f>
        <v>0</v>
      </c>
      <c r="W111" s="51">
        <f>entry!W124</f>
        <v>1951.4263545900001</v>
      </c>
      <c r="X111" s="51">
        <f>entry!X124</f>
        <v>108905.91663411001</v>
      </c>
      <c r="Y111" s="51">
        <f>entry!Y124</f>
        <v>0</v>
      </c>
      <c r="Z111" s="51">
        <f>entry!Z124</f>
        <v>95075.634582450002</v>
      </c>
      <c r="AA111" s="51">
        <f>entry!AA124</f>
        <v>19.8694296</v>
      </c>
      <c r="AB111" s="51">
        <f>entry!AB124</f>
        <v>249032.75078798999</v>
      </c>
      <c r="AD111"/>
    </row>
    <row r="112" spans="1:30" ht="15.75" x14ac:dyDescent="0.25">
      <c r="C112"/>
      <c r="E112" s="30"/>
      <c r="H112" s="31">
        <f>SUM(H110,H111)</f>
        <v>13362720</v>
      </c>
      <c r="J112"/>
      <c r="M112" s="5"/>
      <c r="O112" s="5"/>
      <c r="P112" s="5"/>
      <c r="S112" s="31">
        <f t="shared" ref="S112:AA112" si="9">SUM(S110,S111)</f>
        <v>54030.287539199999</v>
      </c>
      <c r="T112" s="31">
        <f t="shared" si="9"/>
        <v>916.94984639999996</v>
      </c>
      <c r="U112" s="31">
        <f t="shared" si="9"/>
        <v>14586.4778976</v>
      </c>
      <c r="V112" s="31">
        <f t="shared" si="9"/>
        <v>0</v>
      </c>
      <c r="W112" s="31">
        <f t="shared" si="9"/>
        <v>3149.7267312000004</v>
      </c>
      <c r="X112" s="31">
        <f t="shared" si="9"/>
        <v>175781.1028848</v>
      </c>
      <c r="Y112" s="31">
        <f t="shared" si="9"/>
        <v>0</v>
      </c>
      <c r="Z112" s="31">
        <f t="shared" si="9"/>
        <v>153458.14461600001</v>
      </c>
      <c r="AA112" s="31">
        <f t="shared" si="9"/>
        <v>32.070527999999996</v>
      </c>
      <c r="AB112" s="31">
        <f>SUM(AB110,AB111)</f>
        <v>401954.76004319999</v>
      </c>
      <c r="AD112"/>
    </row>
    <row r="113" spans="1:30" ht="15.75" x14ac:dyDescent="0.25">
      <c r="C113"/>
      <c r="E113" s="30"/>
      <c r="H113" s="31"/>
      <c r="J113"/>
      <c r="M113" s="5"/>
      <c r="O113" s="5"/>
      <c r="P113" s="5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D113"/>
    </row>
    <row r="114" spans="1:30" ht="15.75" x14ac:dyDescent="0.25">
      <c r="C114"/>
      <c r="E114" s="30" t="s">
        <v>383</v>
      </c>
      <c r="H114" s="21"/>
      <c r="J114"/>
      <c r="M114" s="5"/>
      <c r="O114" s="5"/>
      <c r="P114" s="5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D114"/>
    </row>
    <row r="115" spans="1:30" x14ac:dyDescent="0.2">
      <c r="A115" s="61">
        <f>entry!A147</f>
        <v>446</v>
      </c>
      <c r="B115" s="61">
        <f>entry!B147</f>
        <v>447</v>
      </c>
      <c r="C115" t="str">
        <f>entry!C147</f>
        <v>ICIH1</v>
      </c>
      <c r="D115" t="str">
        <f>entry!D147</f>
        <v>ICI01</v>
      </c>
      <c r="E115" t="str">
        <f>entry!E147</f>
        <v>IOWA CITY-MOSS GREEN URB VILL TIF INCR</v>
      </c>
      <c r="F115" t="str">
        <f>entry!F147</f>
        <v>Iowa City</v>
      </c>
      <c r="G115" t="str">
        <f>entry!G147</f>
        <v>Iowa City</v>
      </c>
      <c r="H115" s="21">
        <f>entry!H147</f>
        <v>0</v>
      </c>
      <c r="I115">
        <f>entry!I147</f>
        <v>4.0433599999999998</v>
      </c>
      <c r="J115">
        <f>entry!J147</f>
        <v>6.862E-2</v>
      </c>
      <c r="K115">
        <f>entry!K147</f>
        <v>1.09158</v>
      </c>
      <c r="L115">
        <f>entry!L147</f>
        <v>0</v>
      </c>
      <c r="M115">
        <f>entry!M147</f>
        <v>0.23571</v>
      </c>
      <c r="N115">
        <f>entry!N147</f>
        <v>3.0037500000000001</v>
      </c>
      <c r="O115">
        <f>entry!O147</f>
        <v>0</v>
      </c>
      <c r="P115">
        <f>entry!P147</f>
        <v>11.48405</v>
      </c>
      <c r="Q115">
        <f>entry!Q147</f>
        <v>2.3999999999999998E-3</v>
      </c>
      <c r="R115">
        <f>entry!R147</f>
        <v>19.929470000000002</v>
      </c>
      <c r="S115" s="21">
        <f>entry!S147</f>
        <v>0</v>
      </c>
      <c r="T115" s="21">
        <f>entry!T147</f>
        <v>0</v>
      </c>
      <c r="U115" s="21">
        <f>entry!U147</f>
        <v>0</v>
      </c>
      <c r="V115" s="21">
        <f>entry!V147</f>
        <v>0</v>
      </c>
      <c r="W115" s="21">
        <f>entry!W147</f>
        <v>0</v>
      </c>
      <c r="X115" s="21">
        <f>entry!X147</f>
        <v>0</v>
      </c>
      <c r="Y115" s="21">
        <f>entry!Y147</f>
        <v>0</v>
      </c>
      <c r="Z115" s="21">
        <f>entry!Z147</f>
        <v>0</v>
      </c>
      <c r="AA115" s="21">
        <f>entry!AA147</f>
        <v>0</v>
      </c>
      <c r="AB115" s="21">
        <f>entry!AB147</f>
        <v>0</v>
      </c>
      <c r="AD115"/>
    </row>
    <row r="116" spans="1:30" x14ac:dyDescent="0.2">
      <c r="A116" s="61">
        <f>entry!A106</f>
        <v>358</v>
      </c>
      <c r="B116" s="61">
        <f>entry!B106</f>
        <v>359</v>
      </c>
      <c r="C116" t="str">
        <f>entry!C106</f>
        <v>ICIH</v>
      </c>
      <c r="D116" t="str">
        <f>entry!D106</f>
        <v>ICI</v>
      </c>
      <c r="E116" t="str">
        <f>entry!E106</f>
        <v>IC Moss Green</v>
      </c>
      <c r="F116" t="str">
        <f>entry!F106</f>
        <v>Iowa City</v>
      </c>
      <c r="G116" t="str">
        <f>entry!G106</f>
        <v>Iowa City</v>
      </c>
      <c r="H116" s="51">
        <f>entry!H106</f>
        <v>1984355</v>
      </c>
      <c r="I116">
        <f>entry!I106</f>
        <v>4.0433599999999998</v>
      </c>
      <c r="J116">
        <f>entry!J106</f>
        <v>6.862E-2</v>
      </c>
      <c r="K116">
        <f>entry!K106</f>
        <v>1.09158</v>
      </c>
      <c r="L116">
        <f>entry!L106</f>
        <v>0</v>
      </c>
      <c r="M116">
        <f>entry!M106</f>
        <v>0.23571</v>
      </c>
      <c r="N116">
        <f>entry!N106</f>
        <v>13.154590000000001</v>
      </c>
      <c r="O116">
        <f>entry!O106</f>
        <v>0</v>
      </c>
      <c r="P116">
        <f>entry!P106</f>
        <v>11.48405</v>
      </c>
      <c r="Q116">
        <f>entry!Q106</f>
        <v>2.3999999999999998E-3</v>
      </c>
      <c r="R116">
        <f>entry!R106</f>
        <v>30.080310000000001</v>
      </c>
      <c r="S116" s="51">
        <f>entry!S106</f>
        <v>8023.4616328000002</v>
      </c>
      <c r="T116" s="51">
        <f>entry!T106</f>
        <v>136.16644009999999</v>
      </c>
      <c r="U116" s="51">
        <f>entry!U106</f>
        <v>2166.0822309</v>
      </c>
      <c r="V116" s="51">
        <f>entry!V106</f>
        <v>0</v>
      </c>
      <c r="W116" s="51">
        <f>entry!W106</f>
        <v>467.73231705000001</v>
      </c>
      <c r="X116" s="51">
        <f>entry!X106</f>
        <v>26103.376439450003</v>
      </c>
      <c r="Y116" s="51">
        <f>entry!Y106</f>
        <v>0</v>
      </c>
      <c r="Z116" s="51">
        <f>entry!Z106</f>
        <v>22788.432037750001</v>
      </c>
      <c r="AA116" s="51">
        <f>entry!AA106</f>
        <v>4.7624519999999997</v>
      </c>
      <c r="AB116" s="51">
        <f>entry!AB106</f>
        <v>59690.013550050011</v>
      </c>
      <c r="AD116"/>
    </row>
    <row r="117" spans="1:30" ht="15.75" x14ac:dyDescent="0.25">
      <c r="C117"/>
      <c r="E117" s="30"/>
      <c r="H117" s="31">
        <f>SUM(H115,H116)</f>
        <v>1984355</v>
      </c>
      <c r="J117"/>
      <c r="M117" s="5"/>
      <c r="O117" s="5"/>
      <c r="P117" s="5"/>
      <c r="S117" s="31">
        <f t="shared" ref="S117:AB117" si="10">SUM(S115,S116)</f>
        <v>8023.4616328000002</v>
      </c>
      <c r="T117" s="31">
        <f t="shared" si="10"/>
        <v>136.16644009999999</v>
      </c>
      <c r="U117" s="31">
        <f t="shared" si="10"/>
        <v>2166.0822309</v>
      </c>
      <c r="V117" s="31">
        <f t="shared" si="10"/>
        <v>0</v>
      </c>
      <c r="W117" s="31">
        <f t="shared" si="10"/>
        <v>467.73231705000001</v>
      </c>
      <c r="X117" s="31">
        <f t="shared" si="10"/>
        <v>26103.376439450003</v>
      </c>
      <c r="Y117" s="31">
        <f t="shared" si="10"/>
        <v>0</v>
      </c>
      <c r="Z117" s="31">
        <f t="shared" si="10"/>
        <v>22788.432037750001</v>
      </c>
      <c r="AA117" s="31">
        <f t="shared" si="10"/>
        <v>4.7624519999999997</v>
      </c>
      <c r="AB117" s="31">
        <f t="shared" si="10"/>
        <v>59690.013550050011</v>
      </c>
      <c r="AD117"/>
    </row>
    <row r="118" spans="1:30" ht="15.75" x14ac:dyDescent="0.25">
      <c r="C118"/>
      <c r="E118" s="30"/>
      <c r="H118" s="31"/>
      <c r="J118"/>
      <c r="M118" s="5"/>
      <c r="O118" s="5"/>
      <c r="P118" s="5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D118"/>
    </row>
    <row r="119" spans="1:30" ht="15.75" x14ac:dyDescent="0.25">
      <c r="C119"/>
      <c r="E119" s="30" t="s">
        <v>412</v>
      </c>
      <c r="H119" s="21"/>
      <c r="J119"/>
      <c r="M119" s="5"/>
      <c r="O119" s="5"/>
      <c r="P119" s="5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D119"/>
    </row>
    <row r="120" spans="1:30" x14ac:dyDescent="0.2">
      <c r="A120" s="61" t="str">
        <f>entry!A149</f>
        <v>0450</v>
      </c>
      <c r="B120" s="61">
        <f>entry!B149</f>
        <v>451</v>
      </c>
      <c r="C120" t="str">
        <f>entry!C149</f>
        <v>ICIL</v>
      </c>
      <c r="D120" t="str">
        <f>entry!D149</f>
        <v>ICI</v>
      </c>
      <c r="E120" t="str">
        <f>entry!E149</f>
        <v xml:space="preserve">IOWA CITY/IC SCH/FOSTER ROAD UR TIF </v>
      </c>
      <c r="F120" t="str">
        <f>entry!F149</f>
        <v>Iowa City</v>
      </c>
      <c r="G120" t="str">
        <f>entry!G149</f>
        <v>Iowa City</v>
      </c>
      <c r="H120" s="51">
        <f>entry!H149</f>
        <v>9202797</v>
      </c>
      <c r="I120">
        <f>entry!I149</f>
        <v>4.0433599999999998</v>
      </c>
      <c r="J120">
        <f>entry!J149</f>
        <v>6.862E-2</v>
      </c>
      <c r="K120">
        <f>entry!K149</f>
        <v>1.09158</v>
      </c>
      <c r="L120">
        <f>entry!L149</f>
        <v>0</v>
      </c>
      <c r="M120">
        <f>entry!M149</f>
        <v>0.23571</v>
      </c>
      <c r="N120">
        <f>entry!N149</f>
        <v>13.154590000000001</v>
      </c>
      <c r="O120">
        <f>entry!O149</f>
        <v>0</v>
      </c>
      <c r="P120">
        <f>entry!P149</f>
        <v>11.48405</v>
      </c>
      <c r="Q120">
        <f>entry!Q149</f>
        <v>2.3999999999999998E-3</v>
      </c>
      <c r="R120">
        <f>entry!R149</f>
        <v>30.080310000000001</v>
      </c>
      <c r="S120" s="51">
        <f>entry!S149</f>
        <v>37210.221277919998</v>
      </c>
      <c r="T120" s="51">
        <f>entry!T149</f>
        <v>631.49593014000004</v>
      </c>
      <c r="U120" s="51">
        <f>entry!U149</f>
        <v>10045.58914926</v>
      </c>
      <c r="V120" s="51">
        <f>entry!V149</f>
        <v>0</v>
      </c>
      <c r="W120" s="51">
        <f>entry!W149</f>
        <v>2169.1912808700004</v>
      </c>
      <c r="X120" s="51">
        <f>entry!X149</f>
        <v>121059.02138823002</v>
      </c>
      <c r="Y120" s="51">
        <f>entry!Y149</f>
        <v>0</v>
      </c>
      <c r="Z120" s="51">
        <f>entry!Z149</f>
        <v>105685.38088785</v>
      </c>
      <c r="AA120" s="51">
        <f>entry!AA149</f>
        <v>22.086712800000001</v>
      </c>
      <c r="AB120" s="51">
        <f>entry!AB149</f>
        <v>276822.98662707006</v>
      </c>
      <c r="AD120"/>
    </row>
    <row r="121" spans="1:30" ht="15.75" x14ac:dyDescent="0.25">
      <c r="C121"/>
      <c r="E121" s="30"/>
      <c r="H121" s="31">
        <f>SUM(H120)</f>
        <v>9202797</v>
      </c>
      <c r="J121"/>
      <c r="M121" s="5"/>
      <c r="O121" s="5"/>
      <c r="P121" s="5"/>
      <c r="S121" s="31">
        <f t="shared" ref="S121:AB121" si="11">SUM(S120)</f>
        <v>37210.221277919998</v>
      </c>
      <c r="T121" s="31">
        <f t="shared" si="11"/>
        <v>631.49593014000004</v>
      </c>
      <c r="U121" s="31">
        <f t="shared" si="11"/>
        <v>10045.58914926</v>
      </c>
      <c r="V121" s="31">
        <f t="shared" si="11"/>
        <v>0</v>
      </c>
      <c r="W121" s="31">
        <f t="shared" si="11"/>
        <v>2169.1912808700004</v>
      </c>
      <c r="X121" s="31">
        <f t="shared" si="11"/>
        <v>121059.02138823002</v>
      </c>
      <c r="Y121" s="31">
        <f t="shared" si="11"/>
        <v>0</v>
      </c>
      <c r="Z121" s="31">
        <f t="shared" si="11"/>
        <v>105685.38088785</v>
      </c>
      <c r="AA121" s="31">
        <f t="shared" si="11"/>
        <v>22.086712800000001</v>
      </c>
      <c r="AB121" s="31">
        <f t="shared" si="11"/>
        <v>276822.98662707006</v>
      </c>
      <c r="AD121"/>
    </row>
    <row r="122" spans="1:30" ht="15.75" x14ac:dyDescent="0.25">
      <c r="C122"/>
      <c r="E122" s="30"/>
      <c r="H122" s="31"/>
      <c r="J122"/>
      <c r="M122" s="5"/>
      <c r="O122" s="5"/>
      <c r="P122" s="5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D122"/>
    </row>
    <row r="123" spans="1:30" ht="15.75" x14ac:dyDescent="0.25">
      <c r="C123"/>
      <c r="E123" s="30"/>
      <c r="H123" s="31"/>
      <c r="J123"/>
      <c r="M123" s="5"/>
      <c r="O123" s="5"/>
      <c r="P123" s="5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D123"/>
    </row>
    <row r="124" spans="1:30" ht="15.75" x14ac:dyDescent="0.25">
      <c r="A124" s="49" t="s">
        <v>19</v>
      </c>
      <c r="C124"/>
      <c r="E124"/>
      <c r="H124" s="21"/>
      <c r="J124"/>
      <c r="M124" s="5"/>
      <c r="O124" s="5"/>
      <c r="P124" s="5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D124"/>
    </row>
    <row r="125" spans="1:30" ht="15.75" x14ac:dyDescent="0.25">
      <c r="A125" s="66"/>
      <c r="C125"/>
      <c r="E125" s="49" t="s">
        <v>351</v>
      </c>
      <c r="H125" s="21"/>
      <c r="J125"/>
      <c r="M125" s="5"/>
      <c r="O125" s="5"/>
      <c r="P125" s="5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D125"/>
    </row>
    <row r="126" spans="1:30" x14ac:dyDescent="0.2">
      <c r="A126" s="61">
        <f>entry!A13</f>
        <v>111</v>
      </c>
      <c r="B126" s="61">
        <f>entry!B13</f>
        <v>112</v>
      </c>
      <c r="C126" t="str">
        <f>entry!C13</f>
        <v>LTLA1</v>
      </c>
      <c r="D126" t="str">
        <f>entry!D13</f>
        <v>LTL01</v>
      </c>
      <c r="E126" t="str">
        <f>entry!E13</f>
        <v>Lone Tree Ag Urban Renewal</v>
      </c>
      <c r="F126" t="str">
        <f>entry!F13</f>
        <v>Lone Tree</v>
      </c>
      <c r="G126" t="str">
        <f>entry!G13</f>
        <v>Lone Tree</v>
      </c>
      <c r="H126" s="21">
        <f>entry!H13</f>
        <v>6226</v>
      </c>
      <c r="I126">
        <f>entry!I13</f>
        <v>4.0433599999999998</v>
      </c>
      <c r="J126">
        <f>entry!J13</f>
        <v>6.862E-2</v>
      </c>
      <c r="K126">
        <f>entry!K13</f>
        <v>1.09158</v>
      </c>
      <c r="L126">
        <f>entry!L13</f>
        <v>0.27378999999999998</v>
      </c>
      <c r="M126" s="5"/>
      <c r="N126" s="5">
        <f>entry!N13</f>
        <v>0</v>
      </c>
      <c r="O126" s="5">
        <f>entry!O13</f>
        <v>0</v>
      </c>
      <c r="P126" s="5">
        <f>entry!P13</f>
        <v>9.83568</v>
      </c>
      <c r="Q126" s="5">
        <f>entry!Q13</f>
        <v>2.3999999999999998E-3</v>
      </c>
      <c r="R126" s="5">
        <f>entry!R13</f>
        <v>15.315429999999999</v>
      </c>
      <c r="S126" s="21">
        <f>entry!S13</f>
        <v>25.173959359999998</v>
      </c>
      <c r="T126" s="21">
        <f>entry!T13</f>
        <v>0.42722811999999999</v>
      </c>
      <c r="U126" s="21">
        <f>entry!U13</f>
        <v>6.7961770799999996</v>
      </c>
      <c r="V126" s="21">
        <f>entry!V13</f>
        <v>1.70461654</v>
      </c>
      <c r="W126" s="21">
        <f>entry!W13</f>
        <v>0</v>
      </c>
      <c r="X126" s="21">
        <f>entry!X13</f>
        <v>0</v>
      </c>
      <c r="Y126" s="21">
        <f>entry!Y13</f>
        <v>0</v>
      </c>
      <c r="Z126" s="21">
        <f>entry!Z13</f>
        <v>61.236943680000003</v>
      </c>
      <c r="AA126" s="21">
        <f>entry!AA13</f>
        <v>1.4942399999999998E-2</v>
      </c>
      <c r="AB126" s="21">
        <f>entry!AB13</f>
        <v>95.353867180000009</v>
      </c>
      <c r="AD126"/>
    </row>
    <row r="127" spans="1:30" x14ac:dyDescent="0.2">
      <c r="A127" s="61">
        <f>entry!A14</f>
        <v>113</v>
      </c>
      <c r="B127" s="61">
        <f>entry!B14</f>
        <v>114</v>
      </c>
      <c r="C127" t="str">
        <f>entry!C14</f>
        <v>LTLA</v>
      </c>
      <c r="D127" t="str">
        <f>entry!D14</f>
        <v>LTL</v>
      </c>
      <c r="E127" t="str">
        <f>entry!E14</f>
        <v>Lone Tree Urban Renewal</v>
      </c>
      <c r="F127" t="str">
        <f>entry!F14</f>
        <v>Lone Tree</v>
      </c>
      <c r="G127" t="str">
        <f>entry!G14</f>
        <v>Lone Tree</v>
      </c>
      <c r="H127" s="21">
        <f>entry!H14</f>
        <v>1766616</v>
      </c>
      <c r="I127">
        <f>entry!I14</f>
        <v>4.0433599999999998</v>
      </c>
      <c r="J127">
        <f>entry!J14</f>
        <v>6.862E-2</v>
      </c>
      <c r="K127">
        <f>entry!K14</f>
        <v>1.09158</v>
      </c>
      <c r="L127">
        <f>entry!L14</f>
        <v>0.27378999999999998</v>
      </c>
      <c r="M127" s="5"/>
      <c r="N127" s="5">
        <f>entry!N14</f>
        <v>8.2493999999999996</v>
      </c>
      <c r="O127" s="5">
        <f>entry!O14</f>
        <v>0</v>
      </c>
      <c r="P127" s="5">
        <f>entry!P14</f>
        <v>9.83568</v>
      </c>
      <c r="Q127" s="5">
        <f>entry!Q14</f>
        <v>2.3999999999999998E-3</v>
      </c>
      <c r="R127" s="5">
        <f>entry!R14</f>
        <v>23.564830000000001</v>
      </c>
      <c r="S127" s="21">
        <f>entry!S14</f>
        <v>7143.0644697600001</v>
      </c>
      <c r="T127" s="21">
        <f>entry!T14</f>
        <v>121.22518992000001</v>
      </c>
      <c r="U127" s="21">
        <f>entry!U14</f>
        <v>1928.40269328</v>
      </c>
      <c r="V127" s="21">
        <f>entry!V14</f>
        <v>483.68179463999996</v>
      </c>
      <c r="W127" s="21">
        <f>entry!W14</f>
        <v>0</v>
      </c>
      <c r="X127" s="21">
        <f>entry!X14</f>
        <v>14573.522030399999</v>
      </c>
      <c r="Y127" s="21">
        <f>entry!Y14</f>
        <v>0</v>
      </c>
      <c r="Z127" s="21">
        <f>entry!Z14</f>
        <v>17375.869658880001</v>
      </c>
      <c r="AA127" s="21">
        <f>entry!AA14</f>
        <v>4.2398783999999994</v>
      </c>
      <c r="AB127" s="21">
        <f>entry!AB14</f>
        <v>41630.005715280007</v>
      </c>
      <c r="AD127"/>
    </row>
    <row r="128" spans="1:30" x14ac:dyDescent="0.2">
      <c r="A128" s="61">
        <f>entry!A51</f>
        <v>216</v>
      </c>
      <c r="B128" s="61">
        <f>entry!B51</f>
        <v>217</v>
      </c>
      <c r="C128" t="str">
        <f>entry!C51</f>
        <v>LTLA2</v>
      </c>
      <c r="D128" t="str">
        <f>entry!D51</f>
        <v>LTL</v>
      </c>
      <c r="E128" t="str">
        <f>entry!E51</f>
        <v>Lone Tree Urban Renewal</v>
      </c>
      <c r="F128" t="str">
        <f>entry!F51</f>
        <v>Lone Tree</v>
      </c>
      <c r="G128" t="str">
        <f>entry!G51</f>
        <v>Lone Tree</v>
      </c>
      <c r="H128" s="21">
        <f>entry!H51</f>
        <v>806244</v>
      </c>
      <c r="I128">
        <f>entry!I51</f>
        <v>4.0433599999999998</v>
      </c>
      <c r="J128">
        <f>entry!J51</f>
        <v>6.862E-2</v>
      </c>
      <c r="K128">
        <f>entry!K51</f>
        <v>1.09158</v>
      </c>
      <c r="L128">
        <f>entry!L51</f>
        <v>0.27378999999999998</v>
      </c>
      <c r="M128" s="5"/>
      <c r="N128" s="5">
        <f>entry!N51</f>
        <v>8.2493999999999996</v>
      </c>
      <c r="O128" s="5">
        <f>entry!O51</f>
        <v>0</v>
      </c>
      <c r="P128" s="5">
        <f>entry!P51</f>
        <v>9.83568</v>
      </c>
      <c r="Q128" s="5">
        <f>entry!Q51</f>
        <v>2.3999999999999998E-3</v>
      </c>
      <c r="R128" s="5">
        <f>entry!R51</f>
        <v>23.564830000000001</v>
      </c>
      <c r="S128" s="21">
        <f>entry!S51</f>
        <v>3259.93473984</v>
      </c>
      <c r="T128" s="21">
        <f>entry!T51</f>
        <v>55.324463280000003</v>
      </c>
      <c r="U128" s="21">
        <f>entry!U51</f>
        <v>880.07982551999999</v>
      </c>
      <c r="V128" s="21">
        <f>entry!V51</f>
        <v>220.74154475999998</v>
      </c>
      <c r="W128" s="21">
        <f>entry!W51</f>
        <v>0</v>
      </c>
      <c r="X128" s="21">
        <f>entry!X51</f>
        <v>6651.0292535999997</v>
      </c>
      <c r="Y128" s="21">
        <f>entry!Y51</f>
        <v>0</v>
      </c>
      <c r="Z128" s="21">
        <f>entry!Z51</f>
        <v>7929.9579859200003</v>
      </c>
      <c r="AA128" s="21">
        <f>entry!AA51</f>
        <v>1.9349855999999999</v>
      </c>
      <c r="AB128" s="21">
        <f>entry!AB51</f>
        <v>18999.002798520003</v>
      </c>
      <c r="AD128"/>
    </row>
    <row r="129" spans="1:30" x14ac:dyDescent="0.2">
      <c r="A129" s="61">
        <f>entry!A52</f>
        <v>218</v>
      </c>
      <c r="B129" s="61">
        <f>entry!B52</f>
        <v>219</v>
      </c>
      <c r="C129" t="str">
        <f>entry!C52</f>
        <v>LTLA3</v>
      </c>
      <c r="D129" t="str">
        <f>entry!D52</f>
        <v>LTL01</v>
      </c>
      <c r="E129" t="str">
        <f>entry!E52</f>
        <v>Lone Tree Urban Renewal</v>
      </c>
      <c r="F129" t="str">
        <f>entry!F52</f>
        <v>Lone Tree</v>
      </c>
      <c r="G129" t="str">
        <f>entry!G52</f>
        <v>Lone Tree</v>
      </c>
      <c r="H129" s="21">
        <f>entry!H52</f>
        <v>3815</v>
      </c>
      <c r="I129">
        <f>entry!I52</f>
        <v>4.0433599999999998</v>
      </c>
      <c r="J129">
        <f>entry!J52</f>
        <v>6.862E-2</v>
      </c>
      <c r="K129">
        <f>entry!K52</f>
        <v>1.09158</v>
      </c>
      <c r="L129">
        <f>entry!L52</f>
        <v>0.27378999999999998</v>
      </c>
      <c r="M129" s="5"/>
      <c r="N129" s="5">
        <f>entry!N52</f>
        <v>0</v>
      </c>
      <c r="O129" s="5">
        <f>entry!O52</f>
        <v>0</v>
      </c>
      <c r="P129" s="5">
        <f>entry!P52</f>
        <v>9.83568</v>
      </c>
      <c r="Q129" s="5">
        <f>entry!Q52</f>
        <v>2.3999999999999998E-3</v>
      </c>
      <c r="R129" s="5">
        <f>entry!R52</f>
        <v>15.315429999999999</v>
      </c>
      <c r="S129" s="21">
        <f>entry!S52</f>
        <v>15.4254184</v>
      </c>
      <c r="T129" s="21">
        <f>entry!T52</f>
        <v>0.2617853</v>
      </c>
      <c r="U129" s="21">
        <f>entry!U52</f>
        <v>4.1643777000000002</v>
      </c>
      <c r="V129" s="21">
        <f>entry!V52</f>
        <v>1.0445088499999999</v>
      </c>
      <c r="W129" s="21">
        <f>entry!W52</f>
        <v>0</v>
      </c>
      <c r="X129" s="21">
        <f>entry!X52</f>
        <v>0</v>
      </c>
      <c r="Y129" s="21">
        <f>entry!Y52</f>
        <v>0</v>
      </c>
      <c r="Z129" s="21">
        <f>entry!Z52</f>
        <v>37.523119199999996</v>
      </c>
      <c r="AA129" s="21">
        <f>entry!AA52</f>
        <v>9.1559999999999992E-3</v>
      </c>
      <c r="AB129" s="21">
        <f>entry!AB52</f>
        <v>58.428365449999994</v>
      </c>
      <c r="AD129"/>
    </row>
    <row r="130" spans="1:30" x14ac:dyDescent="0.2">
      <c r="C130"/>
      <c r="E130"/>
      <c r="H130" s="20">
        <f>SUM(H126:H129)</f>
        <v>2582901</v>
      </c>
      <c r="J130"/>
      <c r="M130" s="5"/>
      <c r="O130" s="5"/>
      <c r="P130" s="5"/>
      <c r="S130" s="20">
        <f t="shared" ref="S130:AB130" si="12">SUM(S126:S129)</f>
        <v>10443.59858736</v>
      </c>
      <c r="T130" s="20">
        <f t="shared" si="12"/>
        <v>177.23866662000003</v>
      </c>
      <c r="U130" s="20">
        <f t="shared" si="12"/>
        <v>2819.4430735799997</v>
      </c>
      <c r="V130" s="20">
        <f t="shared" si="12"/>
        <v>707.17246479000005</v>
      </c>
      <c r="W130" s="20">
        <f t="shared" si="12"/>
        <v>0</v>
      </c>
      <c r="X130" s="20">
        <f t="shared" si="12"/>
        <v>21224.551284000001</v>
      </c>
      <c r="Y130" s="20">
        <f t="shared" si="12"/>
        <v>0</v>
      </c>
      <c r="Z130" s="20">
        <f t="shared" si="12"/>
        <v>25404.587707680002</v>
      </c>
      <c r="AA130" s="20">
        <f t="shared" si="12"/>
        <v>6.1989623999999992</v>
      </c>
      <c r="AB130" s="20">
        <f t="shared" si="12"/>
        <v>60782.790746430008</v>
      </c>
      <c r="AD130"/>
    </row>
    <row r="131" spans="1:30" x14ac:dyDescent="0.2">
      <c r="C131"/>
      <c r="E131"/>
      <c r="H131" s="21"/>
      <c r="J131"/>
      <c r="M131" s="5"/>
      <c r="O131" s="5"/>
      <c r="P131" s="5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D131"/>
    </row>
    <row r="132" spans="1:30" x14ac:dyDescent="0.2">
      <c r="C132"/>
      <c r="E132"/>
      <c r="H132" s="21"/>
      <c r="J132"/>
      <c r="M132" s="5"/>
      <c r="O132" s="5"/>
      <c r="P132" s="5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D132"/>
    </row>
    <row r="133" spans="1:30" x14ac:dyDescent="0.2">
      <c r="C133"/>
      <c r="E133"/>
      <c r="H133" s="21"/>
      <c r="J133"/>
      <c r="M133" s="5"/>
      <c r="O133" s="5"/>
      <c r="P133" s="5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D133"/>
    </row>
    <row r="134" spans="1:30" ht="15.75" x14ac:dyDescent="0.25">
      <c r="A134" s="49" t="s">
        <v>17</v>
      </c>
      <c r="C134"/>
      <c r="E134"/>
      <c r="H134" s="21"/>
      <c r="J134"/>
      <c r="M134" s="5"/>
      <c r="O134" s="5"/>
      <c r="P134" s="5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D134"/>
    </row>
    <row r="135" spans="1:30" ht="15" customHeight="1" x14ac:dyDescent="0.25">
      <c r="C135"/>
      <c r="E135" s="49" t="s">
        <v>350</v>
      </c>
      <c r="H135" s="21"/>
      <c r="J135"/>
      <c r="M135" s="5"/>
      <c r="O135" s="5"/>
      <c r="P135" s="5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D135"/>
    </row>
    <row r="136" spans="1:30" x14ac:dyDescent="0.2">
      <c r="A136" s="61">
        <f>entry!A9</f>
        <v>99</v>
      </c>
      <c r="B136" s="61">
        <f>entry!B9</f>
        <v>100</v>
      </c>
      <c r="C136" t="str">
        <f>entry!C9</f>
        <v>NLIA</v>
      </c>
      <c r="D136" t="str">
        <f>entry!D9</f>
        <v>NLI</v>
      </c>
      <c r="E136" t="str">
        <f>entry!E9</f>
        <v>North Liberty Urban Renewal</v>
      </c>
      <c r="F136" t="str">
        <f>entry!F9</f>
        <v>North Liberty</v>
      </c>
      <c r="G136" t="str">
        <f>entry!G9</f>
        <v>Iowa City</v>
      </c>
      <c r="H136" s="21">
        <f>entry!H9</f>
        <v>62888926</v>
      </c>
      <c r="I136">
        <f>entry!I9</f>
        <v>4.0433599999999998</v>
      </c>
      <c r="J136">
        <f>entry!J9</f>
        <v>6.862E-2</v>
      </c>
      <c r="K136">
        <f>entry!K9</f>
        <v>1.09158</v>
      </c>
      <c r="L136">
        <f>entry!L9</f>
        <v>0.27378999999999998</v>
      </c>
      <c r="M136" s="5"/>
      <c r="N136" s="5">
        <f>entry!N9</f>
        <v>10.10238</v>
      </c>
      <c r="O136" s="5">
        <f>entry!O9</f>
        <v>0</v>
      </c>
      <c r="P136" s="5">
        <f>entry!P9</f>
        <v>11.48405</v>
      </c>
      <c r="Q136" s="5">
        <f>entry!Q9</f>
        <v>2.3999999999999998E-3</v>
      </c>
      <c r="R136" s="5">
        <f>entry!R9</f>
        <v>27.066180000000003</v>
      </c>
      <c r="S136" s="21">
        <f>entry!S9</f>
        <v>254282.56783135998</v>
      </c>
      <c r="T136" s="21">
        <f>entry!T9</f>
        <v>4315.4381021199997</v>
      </c>
      <c r="U136" s="21">
        <f>entry!U9</f>
        <v>68648.293843079999</v>
      </c>
      <c r="V136" s="21">
        <f>entry!V9</f>
        <v>17218.359049539999</v>
      </c>
      <c r="W136" s="21">
        <f>entry!W9</f>
        <v>0</v>
      </c>
      <c r="X136" s="21">
        <f>entry!X9</f>
        <v>635327.82824387995</v>
      </c>
      <c r="Y136" s="21">
        <f>entry!Y9</f>
        <v>0</v>
      </c>
      <c r="Z136" s="21">
        <f>entry!Z9</f>
        <v>722219.57063029998</v>
      </c>
      <c r="AA136" s="21">
        <f>entry!AA9</f>
        <v>150.93342239999998</v>
      </c>
      <c r="AB136" s="21">
        <f>entry!AB9</f>
        <v>1702162.99112268</v>
      </c>
      <c r="AD136"/>
    </row>
    <row r="137" spans="1:30" x14ac:dyDescent="0.2">
      <c r="A137" s="61">
        <f>entry!A10</f>
        <v>101</v>
      </c>
      <c r="B137" s="61">
        <f>entry!B10</f>
        <v>102</v>
      </c>
      <c r="C137" t="str">
        <f>entry!C10</f>
        <v>NLIA1</v>
      </c>
      <c r="D137" t="str">
        <f>entry!D10</f>
        <v>NLI01</v>
      </c>
      <c r="E137" t="str">
        <f>entry!E10</f>
        <v>North Liberty Ag Urban Renewal</v>
      </c>
      <c r="F137" t="str">
        <f>entry!F10</f>
        <v>North Liberty</v>
      </c>
      <c r="G137" t="str">
        <f>entry!G10</f>
        <v>Iowa City</v>
      </c>
      <c r="H137" s="21">
        <f>entry!H10</f>
        <v>37361</v>
      </c>
      <c r="I137">
        <f>entry!I10</f>
        <v>4.0433599999999998</v>
      </c>
      <c r="J137">
        <f>entry!J10</f>
        <v>6.862E-2</v>
      </c>
      <c r="K137">
        <f>entry!K10</f>
        <v>1.09158</v>
      </c>
      <c r="L137">
        <f>entry!L10</f>
        <v>0.27378999999999998</v>
      </c>
      <c r="M137" s="5"/>
      <c r="N137" s="5">
        <f>entry!N10</f>
        <v>3.0037500000000001</v>
      </c>
      <c r="O137" s="5">
        <f>entry!O10</f>
        <v>0</v>
      </c>
      <c r="P137" s="5">
        <f>entry!P10</f>
        <v>11.48405</v>
      </c>
      <c r="Q137" s="5">
        <f>entry!Q10</f>
        <v>2.3999999999999998E-3</v>
      </c>
      <c r="R137" s="5">
        <f>entry!R10</f>
        <v>19.967550000000003</v>
      </c>
      <c r="S137" s="21">
        <f>entry!S10</f>
        <v>151.06397295999997</v>
      </c>
      <c r="T137" s="21">
        <f>entry!T10</f>
        <v>2.56371182</v>
      </c>
      <c r="U137" s="21">
        <f>entry!U10</f>
        <v>40.782520379999994</v>
      </c>
      <c r="V137" s="21">
        <f>entry!V10</f>
        <v>10.229068189999998</v>
      </c>
      <c r="W137" s="21">
        <f>entry!W10</f>
        <v>0</v>
      </c>
      <c r="X137" s="21">
        <f>entry!X10</f>
        <v>112.22310374999999</v>
      </c>
      <c r="Y137" s="21">
        <f>entry!Y10</f>
        <v>0</v>
      </c>
      <c r="Z137" s="21">
        <f>entry!Z10</f>
        <v>429.05559204999997</v>
      </c>
      <c r="AA137" s="21">
        <f>entry!AA10</f>
        <v>8.9666399999999979E-2</v>
      </c>
      <c r="AB137" s="21">
        <f>entry!AB10</f>
        <v>746.00763554999992</v>
      </c>
      <c r="AD137"/>
    </row>
    <row r="138" spans="1:30" x14ac:dyDescent="0.2">
      <c r="A138" s="61">
        <f>entry!A11</f>
        <v>103</v>
      </c>
      <c r="B138" s="61">
        <f>entry!B11</f>
        <v>104</v>
      </c>
      <c r="C138" t="str">
        <f>entry!C11</f>
        <v>NLCA</v>
      </c>
      <c r="D138" t="str">
        <f>entry!D11</f>
        <v>NLC</v>
      </c>
      <c r="E138" t="str">
        <f>entry!E11</f>
        <v>North Liberty Urban Renewal</v>
      </c>
      <c r="F138" t="str">
        <f>entry!F11</f>
        <v>North Liberty</v>
      </c>
      <c r="G138" t="str">
        <f>entry!G11</f>
        <v>Clear Creek</v>
      </c>
      <c r="H138" s="21">
        <f>entry!H11</f>
        <v>61345794</v>
      </c>
      <c r="I138">
        <f>entry!I11</f>
        <v>4.0433599999999998</v>
      </c>
      <c r="J138">
        <f>entry!J11</f>
        <v>6.862E-2</v>
      </c>
      <c r="K138">
        <f>entry!K11</f>
        <v>1.09158</v>
      </c>
      <c r="L138">
        <f>entry!L11</f>
        <v>0.27378999999999998</v>
      </c>
      <c r="M138" s="5"/>
      <c r="N138" s="5">
        <f>entry!N11</f>
        <v>10.10238</v>
      </c>
      <c r="O138" s="5">
        <f>entry!O11</f>
        <v>0</v>
      </c>
      <c r="P138" s="5">
        <f>entry!P11</f>
        <v>12.711349999999999</v>
      </c>
      <c r="Q138" s="5">
        <f>entry!Q11</f>
        <v>2.3999999999999998E-3</v>
      </c>
      <c r="R138" s="5">
        <f>entry!R11</f>
        <v>28.293480000000002</v>
      </c>
      <c r="S138" s="21">
        <f>entry!S11</f>
        <v>248043.12962784001</v>
      </c>
      <c r="T138" s="21">
        <f>entry!T11</f>
        <v>4209.5483842800004</v>
      </c>
      <c r="U138" s="21">
        <f>entry!U11</f>
        <v>66963.841814519998</v>
      </c>
      <c r="V138" s="21">
        <f>entry!V11</f>
        <v>16795.864939259998</v>
      </c>
      <c r="W138" s="21">
        <f>entry!W11</f>
        <v>0</v>
      </c>
      <c r="X138" s="21">
        <f>entry!X11</f>
        <v>619738.52238972008</v>
      </c>
      <c r="Y138" s="21">
        <f>entry!Y11</f>
        <v>0</v>
      </c>
      <c r="Z138" s="21">
        <f>entry!Z11</f>
        <v>779787.85856189998</v>
      </c>
      <c r="AA138" s="21">
        <f>entry!AA11</f>
        <v>147.2299056</v>
      </c>
      <c r="AB138" s="21">
        <f>entry!AB11</f>
        <v>1735685.9956231201</v>
      </c>
      <c r="AD138"/>
    </row>
    <row r="139" spans="1:30" x14ac:dyDescent="0.2">
      <c r="A139" s="61">
        <f>entry!A12</f>
        <v>105</v>
      </c>
      <c r="B139" s="61">
        <f>entry!B12</f>
        <v>106</v>
      </c>
      <c r="C139" t="str">
        <f>entry!C12</f>
        <v>NLCA1</v>
      </c>
      <c r="D139" t="str">
        <f>entry!D12</f>
        <v>NLC01</v>
      </c>
      <c r="E139" t="str">
        <f>entry!E12</f>
        <v>North Liberty Ag Urban Renewal</v>
      </c>
      <c r="F139" t="str">
        <f>entry!F12</f>
        <v>North Liberty</v>
      </c>
      <c r="G139" t="str">
        <f>entry!G12</f>
        <v>Clear Creek</v>
      </c>
      <c r="H139" s="21">
        <f>entry!H12</f>
        <v>70866</v>
      </c>
      <c r="I139">
        <f>entry!I12</f>
        <v>4.0433599999999998</v>
      </c>
      <c r="J139">
        <f>entry!J12</f>
        <v>6.862E-2</v>
      </c>
      <c r="K139">
        <f>entry!K12</f>
        <v>1.09158</v>
      </c>
      <c r="L139">
        <f>entry!L12</f>
        <v>0.27378999999999998</v>
      </c>
      <c r="M139" s="5"/>
      <c r="N139" s="5">
        <f>entry!N12</f>
        <v>3.0037500000000001</v>
      </c>
      <c r="O139" s="5">
        <f>entry!O12</f>
        <v>0</v>
      </c>
      <c r="P139" s="5">
        <f>entry!P12</f>
        <v>12.711349999999999</v>
      </c>
      <c r="Q139" s="5">
        <f>entry!Q12</f>
        <v>2.3999999999999998E-3</v>
      </c>
      <c r="R139" s="5">
        <f>entry!R12</f>
        <v>21.194850000000002</v>
      </c>
      <c r="S139" s="21">
        <f>entry!S12</f>
        <v>286.53674975999996</v>
      </c>
      <c r="T139" s="21">
        <f>entry!T12</f>
        <v>4.8628249200000004</v>
      </c>
      <c r="U139" s="21">
        <f>entry!U12</f>
        <v>77.355908279999994</v>
      </c>
      <c r="V139" s="21">
        <f>entry!V12</f>
        <v>19.40240214</v>
      </c>
      <c r="W139" s="21">
        <f>entry!W12</f>
        <v>0</v>
      </c>
      <c r="X139" s="21">
        <f>entry!X12</f>
        <v>212.86374750000002</v>
      </c>
      <c r="Y139" s="21">
        <f>entry!Y12</f>
        <v>0</v>
      </c>
      <c r="Z139" s="21">
        <f>entry!Z12</f>
        <v>900.80252910000002</v>
      </c>
      <c r="AA139" s="21">
        <f>entry!AA12</f>
        <v>0.17007839999999999</v>
      </c>
      <c r="AB139" s="21">
        <f>entry!AB12</f>
        <v>1501.9942400999998</v>
      </c>
      <c r="AD139"/>
    </row>
    <row r="140" spans="1:30" x14ac:dyDescent="0.2">
      <c r="A140" s="61">
        <f>entry!A65</f>
        <v>257</v>
      </c>
      <c r="B140" s="61">
        <f>entry!B65</f>
        <v>258</v>
      </c>
      <c r="C140" t="str">
        <f>entry!C65</f>
        <v>NLIA8</v>
      </c>
      <c r="D140" t="str">
        <f>entry!D65</f>
        <v>NLI01</v>
      </c>
      <c r="E140" t="str">
        <f>entry!E65</f>
        <v xml:space="preserve">N Lib City AG/ICSch/ N Lib UR 2003 </v>
      </c>
      <c r="F140" t="str">
        <f>entry!F65</f>
        <v>North Liberty</v>
      </c>
      <c r="G140" t="str">
        <f>entry!G65</f>
        <v>Iowa City</v>
      </c>
      <c r="H140" s="21">
        <f>entry!H65</f>
        <v>0</v>
      </c>
      <c r="I140">
        <f>entry!I65</f>
        <v>4.0433599999999998</v>
      </c>
      <c r="J140">
        <f>entry!J65</f>
        <v>6.862E-2</v>
      </c>
      <c r="K140">
        <f>entry!K65</f>
        <v>1.09158</v>
      </c>
      <c r="L140">
        <f>entry!L65</f>
        <v>0.27378999999999998</v>
      </c>
      <c r="M140" s="5"/>
      <c r="N140" s="5">
        <f>entry!N65</f>
        <v>3.0037500000000001</v>
      </c>
      <c r="O140" s="5">
        <f>entry!O65</f>
        <v>0</v>
      </c>
      <c r="P140" s="5">
        <f>entry!P65</f>
        <v>11.48405</v>
      </c>
      <c r="Q140" s="5">
        <f>entry!Q65</f>
        <v>2.3999999999999998E-3</v>
      </c>
      <c r="R140" s="5">
        <f>entry!R65</f>
        <v>19.967550000000003</v>
      </c>
      <c r="S140" s="21">
        <f>entry!S65</f>
        <v>0</v>
      </c>
      <c r="T140" s="21">
        <f>entry!T65</f>
        <v>0</v>
      </c>
      <c r="U140" s="21">
        <f>entry!U65</f>
        <v>0</v>
      </c>
      <c r="V140" s="21">
        <f>entry!V65</f>
        <v>0</v>
      </c>
      <c r="W140" s="21">
        <f>entry!W65</f>
        <v>0</v>
      </c>
      <c r="X140" s="21">
        <f>entry!X65</f>
        <v>0</v>
      </c>
      <c r="Y140" s="21">
        <f>entry!Y65</f>
        <v>0</v>
      </c>
      <c r="Z140" s="21">
        <f>entry!Z65</f>
        <v>0</v>
      </c>
      <c r="AA140" s="21">
        <f>entry!AA65</f>
        <v>0</v>
      </c>
      <c r="AB140" s="21">
        <f>entry!AB65</f>
        <v>0</v>
      </c>
      <c r="AD140"/>
    </row>
    <row r="141" spans="1:30" x14ac:dyDescent="0.2">
      <c r="A141" s="61">
        <f>entry!A76</f>
        <v>285</v>
      </c>
      <c r="B141" s="61">
        <f>entry!B76</f>
        <v>286</v>
      </c>
      <c r="C141" t="str">
        <f>entry!C76</f>
        <v>NLIA9</v>
      </c>
      <c r="D141" t="str">
        <f>entry!D76</f>
        <v>NLI01</v>
      </c>
      <c r="E141" t="str">
        <f>entry!E76</f>
        <v>NL 2003 Amend</v>
      </c>
      <c r="F141" t="str">
        <f>entry!F76</f>
        <v>North Liberty</v>
      </c>
      <c r="G141" t="str">
        <f>entry!G76</f>
        <v>Iowa City</v>
      </c>
      <c r="H141" s="21">
        <f>entry!H76</f>
        <v>7550530</v>
      </c>
      <c r="I141">
        <f>entry!I76</f>
        <v>4.0433599999999998</v>
      </c>
      <c r="J141">
        <f>entry!J76</f>
        <v>6.862E-2</v>
      </c>
      <c r="K141">
        <f>entry!K76</f>
        <v>1.09158</v>
      </c>
      <c r="L141">
        <f>entry!L76</f>
        <v>0.27378999999999998</v>
      </c>
      <c r="M141" s="5"/>
      <c r="N141" s="5">
        <f>entry!N76</f>
        <v>10.10238</v>
      </c>
      <c r="O141" s="5">
        <f>entry!O76</f>
        <v>0</v>
      </c>
      <c r="P141" s="5">
        <f>entry!P76</f>
        <v>11.48405</v>
      </c>
      <c r="Q141" s="5">
        <f>entry!Q76</f>
        <v>2.3999999999999998E-3</v>
      </c>
      <c r="R141" s="5">
        <f>entry!R76</f>
        <v>27.066180000000003</v>
      </c>
      <c r="S141" s="21">
        <f>entry!S76</f>
        <v>30529.510980799998</v>
      </c>
      <c r="T141" s="21">
        <f>entry!T76</f>
        <v>518.11736859999996</v>
      </c>
      <c r="U141" s="21">
        <f>entry!U76</f>
        <v>8242.0075373999989</v>
      </c>
      <c r="V141" s="21">
        <f>entry!V76</f>
        <v>2067.2596086999997</v>
      </c>
      <c r="W141" s="21">
        <f>entry!W76</f>
        <v>0</v>
      </c>
      <c r="X141" s="21">
        <f>entry!X76</f>
        <v>76278.323261400001</v>
      </c>
      <c r="Y141" s="21">
        <f>entry!Y76</f>
        <v>0</v>
      </c>
      <c r="Z141" s="21">
        <f>entry!Z76</f>
        <v>86710.664046499995</v>
      </c>
      <c r="AA141" s="21">
        <f>entry!AA76</f>
        <v>18.121271999999998</v>
      </c>
      <c r="AB141" s="21">
        <f>entry!AB76</f>
        <v>204364.00407539998</v>
      </c>
      <c r="AD141"/>
    </row>
    <row r="142" spans="1:30" x14ac:dyDescent="0.2">
      <c r="A142" s="61">
        <f>entry!A99</f>
        <v>343</v>
      </c>
      <c r="B142" s="61">
        <f>entry!B99</f>
        <v>344</v>
      </c>
      <c r="C142" t="str">
        <f>entry!C99</f>
        <v>NLCB5</v>
      </c>
      <c r="D142" t="str">
        <f>entry!D99</f>
        <v>NLI</v>
      </c>
      <c r="E142" t="str">
        <f>entry!E99</f>
        <v>NL TIF-2010 Amendment*</v>
      </c>
      <c r="F142" t="str">
        <f>entry!F99</f>
        <v>North Liberty</v>
      </c>
      <c r="G142" t="str">
        <f>entry!G99</f>
        <v>Clear Creek</v>
      </c>
      <c r="H142" s="21">
        <f>entry!H99</f>
        <v>7976173</v>
      </c>
      <c r="I142">
        <f>entry!I99</f>
        <v>4.0433599999999998</v>
      </c>
      <c r="J142">
        <f>entry!J99</f>
        <v>6.862E-2</v>
      </c>
      <c r="K142">
        <f>entry!K99</f>
        <v>1.09158</v>
      </c>
      <c r="L142">
        <f>entry!L99</f>
        <v>0.27378999999999998</v>
      </c>
      <c r="M142" s="5"/>
      <c r="N142" s="5">
        <f>entry!N99</f>
        <v>10.10238</v>
      </c>
      <c r="O142" s="5">
        <f>entry!O99</f>
        <v>0</v>
      </c>
      <c r="P142" s="5">
        <f>entry!P99</f>
        <v>12.711349999999999</v>
      </c>
      <c r="Q142" s="5">
        <f>entry!Q99</f>
        <v>2.3999999999999998E-3</v>
      </c>
      <c r="R142" s="5">
        <f>entry!R99</f>
        <v>28.293480000000002</v>
      </c>
      <c r="S142" s="21">
        <f>entry!S99</f>
        <v>32250.538861279998</v>
      </c>
      <c r="T142" s="21">
        <f>entry!T99</f>
        <v>547.32499125999993</v>
      </c>
      <c r="U142" s="21">
        <f>entry!U99</f>
        <v>8706.6309233399988</v>
      </c>
      <c r="V142" s="21">
        <f>entry!V99</f>
        <v>2183.7964056699998</v>
      </c>
      <c r="W142" s="21">
        <f>entry!W99</f>
        <v>0</v>
      </c>
      <c r="X142" s="21">
        <f>entry!X99</f>
        <v>80578.330591739999</v>
      </c>
      <c r="Y142" s="21">
        <f>entry!Y99</f>
        <v>0</v>
      </c>
      <c r="Z142" s="21">
        <f>entry!Z99</f>
        <v>101387.92666355</v>
      </c>
      <c r="AA142" s="21">
        <f>entry!AA99</f>
        <v>19.142815199999998</v>
      </c>
      <c r="AB142" s="21">
        <f>entry!AB99</f>
        <v>225673.69125204001</v>
      </c>
      <c r="AD142"/>
    </row>
    <row r="143" spans="1:30" x14ac:dyDescent="0.2">
      <c r="A143" s="61">
        <f>entry!A114</f>
        <v>374</v>
      </c>
      <c r="B143" s="61">
        <f>entry!B114</f>
        <v>375</v>
      </c>
      <c r="C143" t="str">
        <f>entry!C114</f>
        <v>NLCB6</v>
      </c>
      <c r="D143" t="str">
        <f>entry!D114</f>
        <v>NLC</v>
      </c>
      <c r="E143" t="str">
        <f>entry!E114</f>
        <v>NL TIF-2010 Amendment</v>
      </c>
      <c r="F143" t="str">
        <f>entry!F114</f>
        <v>North Liberty</v>
      </c>
      <c r="G143" t="str">
        <f>entry!G114</f>
        <v>Clear Creek</v>
      </c>
      <c r="H143" s="21">
        <f>entry!H114</f>
        <v>10941567</v>
      </c>
      <c r="I143">
        <f>entry!I114</f>
        <v>4.0433599999999998</v>
      </c>
      <c r="J143">
        <f>entry!J114</f>
        <v>6.862E-2</v>
      </c>
      <c r="K143">
        <f>entry!K114</f>
        <v>1.09158</v>
      </c>
      <c r="L143">
        <f>entry!L114</f>
        <v>0.27378999999999998</v>
      </c>
      <c r="M143" s="5"/>
      <c r="N143" s="5">
        <f>entry!N114</f>
        <v>10.10238</v>
      </c>
      <c r="O143" s="5">
        <f>entry!O114</f>
        <v>0</v>
      </c>
      <c r="P143" s="5">
        <f>entry!P114</f>
        <v>12.711349999999999</v>
      </c>
      <c r="Q143" s="5">
        <f>entry!Q114</f>
        <v>2.3999999999999998E-3</v>
      </c>
      <c r="R143" s="5">
        <f>entry!R114</f>
        <v>28.293480000000002</v>
      </c>
      <c r="S143" s="21">
        <f>entry!S114</f>
        <v>44240.694345119991</v>
      </c>
      <c r="T143" s="21">
        <f>entry!T114</f>
        <v>750.81032753999989</v>
      </c>
      <c r="U143" s="21">
        <f>entry!U114</f>
        <v>11943.59570586</v>
      </c>
      <c r="V143" s="21">
        <f>entry!V114</f>
        <v>2995.6916289299993</v>
      </c>
      <c r="W143" s="21">
        <f>entry!W114</f>
        <v>0</v>
      </c>
      <c r="X143" s="21">
        <f>entry!X114</f>
        <v>110535.86762945999</v>
      </c>
      <c r="Y143" s="21">
        <f>entry!Y114</f>
        <v>0</v>
      </c>
      <c r="Z143" s="21">
        <f>entry!Z114</f>
        <v>139082.08768544998</v>
      </c>
      <c r="AA143" s="21">
        <f>entry!AA114</f>
        <v>26.259760799999995</v>
      </c>
      <c r="AB143" s="21">
        <f>entry!AB114</f>
        <v>309575.00708315993</v>
      </c>
      <c r="AD143"/>
    </row>
    <row r="144" spans="1:30" x14ac:dyDescent="0.2">
      <c r="A144" s="61">
        <f>entry!A123</f>
        <v>394</v>
      </c>
      <c r="B144" s="61">
        <f>entry!B123</f>
        <v>395</v>
      </c>
      <c r="C144" t="str">
        <f>entry!C123</f>
        <v>NLCB7</v>
      </c>
      <c r="D144" t="str">
        <f>entry!D123</f>
        <v>NLC</v>
      </c>
      <c r="E144" t="str">
        <f>entry!E123</f>
        <v>NL TIF-2016 Amendment</v>
      </c>
      <c r="F144" t="str">
        <f>entry!F123</f>
        <v>North Liberty</v>
      </c>
      <c r="G144" t="str">
        <f>entry!G123</f>
        <v>Clear Creek</v>
      </c>
      <c r="H144" s="21">
        <f>entry!H123</f>
        <v>110626</v>
      </c>
      <c r="I144">
        <f>entry!I123</f>
        <v>4.0433599999999998</v>
      </c>
      <c r="J144">
        <f>entry!J123</f>
        <v>6.862E-2</v>
      </c>
      <c r="K144">
        <f>entry!K123</f>
        <v>1.09158</v>
      </c>
      <c r="L144">
        <f>entry!L123</f>
        <v>0.27378999999999998</v>
      </c>
      <c r="M144" s="5"/>
      <c r="N144" s="5">
        <f>entry!N123</f>
        <v>10.10238</v>
      </c>
      <c r="O144" s="5">
        <f>entry!O123</f>
        <v>0</v>
      </c>
      <c r="P144" s="5">
        <f>entry!P123</f>
        <v>12.711349999999999</v>
      </c>
      <c r="Q144" s="5">
        <f>entry!Q123</f>
        <v>2.3999999999999998E-3</v>
      </c>
      <c r="R144" s="5">
        <f>entry!R123</f>
        <v>28.293480000000002</v>
      </c>
      <c r="S144" s="21">
        <f>entry!S123</f>
        <v>447.30074336000001</v>
      </c>
      <c r="T144" s="21">
        <f>entry!T123</f>
        <v>7.59115612</v>
      </c>
      <c r="U144" s="21">
        <f>entry!U123</f>
        <v>120.75712908</v>
      </c>
      <c r="V144" s="21">
        <f>entry!V123</f>
        <v>30.28829254</v>
      </c>
      <c r="W144" s="21">
        <f>entry!W123</f>
        <v>0</v>
      </c>
      <c r="X144" s="21">
        <f>entry!X123</f>
        <v>1117.58588988</v>
      </c>
      <c r="Y144" s="21">
        <f>entry!Y123</f>
        <v>0</v>
      </c>
      <c r="Z144" s="21">
        <f>entry!Z123</f>
        <v>1406.2058050999999</v>
      </c>
      <c r="AA144" s="21">
        <f>entry!AA123</f>
        <v>0.26550239999999997</v>
      </c>
      <c r="AB144" s="21">
        <f>entry!AB123</f>
        <v>3129.9945184799999</v>
      </c>
      <c r="AD144"/>
    </row>
    <row r="145" spans="1:30" x14ac:dyDescent="0.2">
      <c r="A145" s="61">
        <f>entry!A130</f>
        <v>410</v>
      </c>
      <c r="B145" s="61">
        <f>entry!B130</f>
        <v>411</v>
      </c>
      <c r="C145" t="str">
        <f>entry!C130</f>
        <v>NLCB8</v>
      </c>
      <c r="D145" t="str">
        <f>entry!D130</f>
        <v>NLC</v>
      </c>
      <c r="E145" t="str">
        <f>entry!E130</f>
        <v>NL TIF-2010 Amend.- Corr. Develop.</v>
      </c>
      <c r="F145" t="str">
        <f>entry!F130</f>
        <v>North Liberty</v>
      </c>
      <c r="G145" t="str">
        <f>entry!G130</f>
        <v>Clear Creek</v>
      </c>
      <c r="H145" s="21">
        <f>entry!H130</f>
        <v>1018155</v>
      </c>
      <c r="I145">
        <f>entry!I130</f>
        <v>4.0433599999999998</v>
      </c>
      <c r="J145">
        <f>entry!J130</f>
        <v>6.862E-2</v>
      </c>
      <c r="K145">
        <f>entry!K130</f>
        <v>1.09158</v>
      </c>
      <c r="L145">
        <f>entry!L130</f>
        <v>0.27378999999999998</v>
      </c>
      <c r="M145" s="5"/>
      <c r="N145" s="5">
        <f>entry!N130</f>
        <v>10.10238</v>
      </c>
      <c r="O145" s="5">
        <f>entry!O130</f>
        <v>0</v>
      </c>
      <c r="P145" s="5">
        <f>entry!P130</f>
        <v>12.711349999999999</v>
      </c>
      <c r="Q145" s="5">
        <f>entry!Q130</f>
        <v>2.3999999999999998E-3</v>
      </c>
      <c r="R145" s="5">
        <f>entry!R130</f>
        <v>28.293480000000002</v>
      </c>
      <c r="S145" s="21">
        <f>entry!S130</f>
        <v>4116.7672008</v>
      </c>
      <c r="T145" s="21">
        <f>entry!T130</f>
        <v>69.865796099999997</v>
      </c>
      <c r="U145" s="21">
        <f>entry!U130</f>
        <v>1111.3976349</v>
      </c>
      <c r="V145" s="21">
        <f>entry!V130</f>
        <v>278.76065745</v>
      </c>
      <c r="W145" s="21">
        <f>entry!W130</f>
        <v>0</v>
      </c>
      <c r="X145" s="21">
        <f>entry!X130</f>
        <v>10285.7887089</v>
      </c>
      <c r="Y145" s="21">
        <f>entry!Y130</f>
        <v>0</v>
      </c>
      <c r="Z145" s="21">
        <f>entry!Z130</f>
        <v>12942.12455925</v>
      </c>
      <c r="AA145" s="21">
        <f>entry!AA130</f>
        <v>2.4435719999999996</v>
      </c>
      <c r="AB145" s="21">
        <f>entry!AB130</f>
        <v>28807.1481294</v>
      </c>
      <c r="AD145"/>
    </row>
    <row r="146" spans="1:30" x14ac:dyDescent="0.2">
      <c r="A146" s="61">
        <f>entry!A131</f>
        <v>412</v>
      </c>
      <c r="B146" s="61">
        <f>entry!B131</f>
        <v>413</v>
      </c>
      <c r="C146" t="str">
        <f>entry!C131</f>
        <v>NLCB9</v>
      </c>
      <c r="D146" t="str">
        <f>entry!D131</f>
        <v>NLC</v>
      </c>
      <c r="E146" t="str">
        <f>entry!E131</f>
        <v>NL TIF-2016 Amend.- Spotix</v>
      </c>
      <c r="F146" t="str">
        <f>entry!F131</f>
        <v>North Liberty</v>
      </c>
      <c r="G146" t="str">
        <f>entry!G131</f>
        <v>Clear Creek</v>
      </c>
      <c r="H146" s="21">
        <f>entry!H131</f>
        <v>2093769</v>
      </c>
      <c r="I146">
        <f>entry!I131</f>
        <v>4.0433599999999998</v>
      </c>
      <c r="J146">
        <f>entry!J131</f>
        <v>6.862E-2</v>
      </c>
      <c r="K146">
        <f>entry!K131</f>
        <v>1.09158</v>
      </c>
      <c r="L146">
        <f>entry!L131</f>
        <v>0.27378999999999998</v>
      </c>
      <c r="M146" s="5"/>
      <c r="N146" s="5">
        <f>entry!N131</f>
        <v>10.10238</v>
      </c>
      <c r="O146" s="5">
        <f>entry!O131</f>
        <v>0</v>
      </c>
      <c r="P146" s="5">
        <f>entry!P131</f>
        <v>12.711349999999999</v>
      </c>
      <c r="Q146" s="5">
        <f>entry!Q131</f>
        <v>2.3999999999999998E-3</v>
      </c>
      <c r="R146" s="5">
        <f>entry!R131</f>
        <v>28.293480000000002</v>
      </c>
      <c r="S146" s="21">
        <f>entry!S131</f>
        <v>8465.8618238399995</v>
      </c>
      <c r="T146" s="21">
        <f>entry!T131</f>
        <v>143.67442878</v>
      </c>
      <c r="U146" s="21">
        <f>entry!U131</f>
        <v>2285.5163650199997</v>
      </c>
      <c r="V146" s="21">
        <f>entry!V131</f>
        <v>573.25301450999984</v>
      </c>
      <c r="W146" s="21">
        <f>entry!W131</f>
        <v>0</v>
      </c>
      <c r="X146" s="21">
        <f>entry!X131</f>
        <v>21152.050070219997</v>
      </c>
      <c r="Y146" s="21">
        <f>entry!Y131</f>
        <v>0</v>
      </c>
      <c r="Z146" s="21">
        <f>entry!Z131</f>
        <v>26614.630578149998</v>
      </c>
      <c r="AA146" s="21">
        <f>entry!AA131</f>
        <v>5.0250455999999994</v>
      </c>
      <c r="AB146" s="21">
        <f>entry!AB131</f>
        <v>59240.011326119995</v>
      </c>
      <c r="AD146"/>
    </row>
    <row r="147" spans="1:30" x14ac:dyDescent="0.2">
      <c r="A147" s="61">
        <f>entry!A132</f>
        <v>414</v>
      </c>
      <c r="B147" s="61">
        <f>entry!B132</f>
        <v>415</v>
      </c>
      <c r="C147" t="str">
        <f>entry!C132</f>
        <v>NLCC1</v>
      </c>
      <c r="D147" t="str">
        <f>entry!D132</f>
        <v>NLC</v>
      </c>
      <c r="E147" t="str">
        <f>entry!E132</f>
        <v>NL TIF-2016 Amend- I380 Ind. Park</v>
      </c>
      <c r="F147" t="str">
        <f>entry!F132</f>
        <v>North Liberty</v>
      </c>
      <c r="G147" t="str">
        <f>entry!G132</f>
        <v>Clear Creek</v>
      </c>
      <c r="H147" s="21">
        <f>entry!H132</f>
        <v>1552796</v>
      </c>
      <c r="I147">
        <f>entry!I132</f>
        <v>4.0433599999999998</v>
      </c>
      <c r="J147">
        <f>entry!J132</f>
        <v>6.862E-2</v>
      </c>
      <c r="K147">
        <f>entry!K132</f>
        <v>1.09158</v>
      </c>
      <c r="L147">
        <f>entry!L132</f>
        <v>0.27378999999999998</v>
      </c>
      <c r="M147" s="5"/>
      <c r="N147" s="5">
        <f>entry!N132</f>
        <v>10.10238</v>
      </c>
      <c r="O147" s="5">
        <f>entry!O132</f>
        <v>0</v>
      </c>
      <c r="P147" s="5">
        <f>entry!P132</f>
        <v>12.711349999999999</v>
      </c>
      <c r="Q147" s="5">
        <f>entry!Q132</f>
        <v>2.3999999999999998E-3</v>
      </c>
      <c r="R147" s="5">
        <f>entry!R132</f>
        <v>28.293480000000002</v>
      </c>
      <c r="S147" s="21">
        <f>entry!S132</f>
        <v>6278.5132345599995</v>
      </c>
      <c r="T147" s="21">
        <f>entry!T132</f>
        <v>106.55286152000001</v>
      </c>
      <c r="U147" s="21">
        <f>entry!U132</f>
        <v>1695.00105768</v>
      </c>
      <c r="V147" s="21">
        <f>entry!V132</f>
        <v>425.14001683999999</v>
      </c>
      <c r="W147" s="21">
        <f>entry!W132</f>
        <v>0</v>
      </c>
      <c r="X147" s="21">
        <f>entry!X132</f>
        <v>15686.93525448</v>
      </c>
      <c r="Y147" s="21">
        <f>entry!Y132</f>
        <v>0</v>
      </c>
      <c r="Z147" s="21">
        <f>entry!Z132</f>
        <v>19738.1334346</v>
      </c>
      <c r="AA147" s="21">
        <f>entry!AA132</f>
        <v>3.7267104</v>
      </c>
      <c r="AB147" s="21">
        <f>entry!AB132</f>
        <v>43934.002570079996</v>
      </c>
      <c r="AD147"/>
    </row>
    <row r="148" spans="1:30" x14ac:dyDescent="0.2">
      <c r="A148" s="61" t="str">
        <f>entry!A150</f>
        <v>0452</v>
      </c>
      <c r="B148" s="61">
        <f>entry!B150</f>
        <v>453</v>
      </c>
      <c r="C148" t="str">
        <f>entry!C150</f>
        <v>NLCC2</v>
      </c>
      <c r="D148" t="str">
        <f>entry!D150</f>
        <v>NLC</v>
      </c>
      <c r="E148" t="str">
        <f>entry!E150</f>
        <v>N LIBERTY URB RENEWAL TIF 2020 AMD I380 IND PK</v>
      </c>
      <c r="F148" t="str">
        <f>entry!F150</f>
        <v>North Liberty</v>
      </c>
      <c r="G148" t="str">
        <f>entry!G150</f>
        <v>Clear Creek</v>
      </c>
      <c r="H148" s="21">
        <f>entry!H150</f>
        <v>829590</v>
      </c>
      <c r="I148">
        <f>entry!I150</f>
        <v>4.0433599999999998</v>
      </c>
      <c r="J148">
        <f>entry!J150</f>
        <v>6.862E-2</v>
      </c>
      <c r="K148">
        <f>entry!K150</f>
        <v>1.09158</v>
      </c>
      <c r="L148">
        <f>entry!L150</f>
        <v>0.27378999999999998</v>
      </c>
      <c r="M148" s="5"/>
      <c r="N148" s="5">
        <f>entry!N150</f>
        <v>10.10238</v>
      </c>
      <c r="O148" s="5">
        <f>entry!O150</f>
        <v>0</v>
      </c>
      <c r="P148" s="5">
        <f>entry!P150</f>
        <v>12.711349999999999</v>
      </c>
      <c r="Q148" s="5">
        <f>entry!Q150</f>
        <v>2.3999999999999998E-3</v>
      </c>
      <c r="R148" s="5">
        <f>entry!R150</f>
        <v>28.293480000000002</v>
      </c>
      <c r="S148" s="21">
        <f>entry!S150</f>
        <v>3354.3310224000002</v>
      </c>
      <c r="T148" s="21">
        <f>entry!T150</f>
        <v>56.926465800000003</v>
      </c>
      <c r="U148" s="21">
        <f>entry!U150</f>
        <v>905.56385220000004</v>
      </c>
      <c r="V148" s="21">
        <f>entry!V150</f>
        <v>227.13344609999999</v>
      </c>
      <c r="W148" s="21">
        <f>entry!W150</f>
        <v>0</v>
      </c>
      <c r="X148" s="21">
        <f>entry!X150</f>
        <v>8380.8334242000001</v>
      </c>
      <c r="Y148" s="21">
        <f>entry!Y150</f>
        <v>0</v>
      </c>
      <c r="Z148" s="21">
        <f>entry!Z150</f>
        <v>10545.2088465</v>
      </c>
      <c r="AA148" s="21">
        <f>entry!AA150</f>
        <v>1.9910159999999999</v>
      </c>
      <c r="AB148" s="21">
        <f>entry!AB150</f>
        <v>23471.988073200002</v>
      </c>
      <c r="AD148"/>
    </row>
    <row r="149" spans="1:30" x14ac:dyDescent="0.2">
      <c r="A149" s="61">
        <f>entry!A160</f>
        <v>477</v>
      </c>
      <c r="B149" s="61">
        <f>entry!B160</f>
        <v>478</v>
      </c>
      <c r="C149" t="str">
        <f>entry!C160</f>
        <v>NLCC3</v>
      </c>
      <c r="D149" t="str">
        <f>entry!D160</f>
        <v>NLC</v>
      </c>
      <c r="E149" t="str">
        <f>entry!E160</f>
        <v>North Liberty Geico</v>
      </c>
      <c r="F149" t="str">
        <f>entry!F160</f>
        <v>North Liberty</v>
      </c>
      <c r="G149" t="str">
        <f>entry!G160</f>
        <v>Clear Creek</v>
      </c>
      <c r="H149" s="21">
        <f>entry!H160</f>
        <v>6552615</v>
      </c>
      <c r="I149">
        <f>entry!I160</f>
        <v>4.0433599999999998</v>
      </c>
      <c r="J149">
        <f>entry!J160</f>
        <v>6.862E-2</v>
      </c>
      <c r="K149">
        <f>entry!K160</f>
        <v>1.09158</v>
      </c>
      <c r="L149">
        <f>entry!L160</f>
        <v>0.27378999999999998</v>
      </c>
      <c r="M149" s="5"/>
      <c r="N149" s="5">
        <f>entry!N160</f>
        <v>10.10238</v>
      </c>
      <c r="O149" s="5">
        <f>entry!O160</f>
        <v>0</v>
      </c>
      <c r="P149" s="5">
        <f>entry!P160</f>
        <v>12.711349999999999</v>
      </c>
      <c r="Q149" s="5">
        <f>entry!Q160</f>
        <v>2.3999999999999998E-3</v>
      </c>
      <c r="R149" s="5">
        <f>entry!R160</f>
        <v>28.293480000000002</v>
      </c>
      <c r="S149" s="21">
        <f>entry!S160</f>
        <v>26494.581386399997</v>
      </c>
      <c r="T149" s="21">
        <f>entry!T160</f>
        <v>449.64044129999996</v>
      </c>
      <c r="U149" s="21">
        <f>entry!U160</f>
        <v>7152.7034816999994</v>
      </c>
      <c r="V149" s="21">
        <f>entry!V160</f>
        <v>1794.0404608499998</v>
      </c>
      <c r="W149" s="21">
        <f>entry!W160</f>
        <v>0</v>
      </c>
      <c r="X149" s="21">
        <f>entry!X160</f>
        <v>66197.006723700004</v>
      </c>
      <c r="Y149" s="21">
        <f>entry!Y160</f>
        <v>0</v>
      </c>
      <c r="Z149" s="21">
        <f>entry!Z160</f>
        <v>83292.582680249994</v>
      </c>
      <c r="AA149" s="21">
        <f>entry!AA160</f>
        <v>15.726275999999999</v>
      </c>
      <c r="AB149" s="21">
        <f>entry!AB160</f>
        <v>185396.28145019998</v>
      </c>
      <c r="AD149"/>
    </row>
    <row r="150" spans="1:30" x14ac:dyDescent="0.2">
      <c r="A150" s="61">
        <f>entry!A161</f>
        <v>479</v>
      </c>
      <c r="B150" s="61">
        <f>entry!B161</f>
        <v>480</v>
      </c>
      <c r="C150" t="str">
        <f>entry!C161</f>
        <v>NLCC4</v>
      </c>
      <c r="D150" t="str">
        <f>entry!D161</f>
        <v>NLC</v>
      </c>
      <c r="E150" t="str">
        <f>entry!E161</f>
        <v>North Liberty Diamond Dreams</v>
      </c>
      <c r="F150" t="str">
        <f>entry!F161</f>
        <v>North Liberty</v>
      </c>
      <c r="G150" t="str">
        <f>entry!G161</f>
        <v>Clear Creek</v>
      </c>
      <c r="H150" s="21">
        <f>entry!H161</f>
        <v>679238</v>
      </c>
      <c r="I150">
        <f>entry!I161</f>
        <v>4.0433599999999998</v>
      </c>
      <c r="J150">
        <f>entry!J161</f>
        <v>6.862E-2</v>
      </c>
      <c r="K150">
        <f>entry!K161</f>
        <v>1.09158</v>
      </c>
      <c r="L150">
        <f>entry!L161</f>
        <v>0.27378999999999998</v>
      </c>
      <c r="M150" s="5"/>
      <c r="N150" s="5">
        <f>entry!N161</f>
        <v>10.10238</v>
      </c>
      <c r="O150" s="5">
        <f>entry!O161</f>
        <v>0</v>
      </c>
      <c r="P150" s="5">
        <f>entry!P161</f>
        <v>12.711349999999999</v>
      </c>
      <c r="Q150" s="5">
        <f>entry!Q161</f>
        <v>2.3999999999999998E-3</v>
      </c>
      <c r="R150" s="5">
        <f>entry!R161</f>
        <v>28.293480000000002</v>
      </c>
      <c r="S150" s="21">
        <f>entry!S161</f>
        <v>2746.4037596800003</v>
      </c>
      <c r="T150" s="21">
        <f>entry!T161</f>
        <v>46.609311560000002</v>
      </c>
      <c r="U150" s="21">
        <f>entry!U161</f>
        <v>741.44261604000008</v>
      </c>
      <c r="V150" s="21">
        <f>entry!V161</f>
        <v>185.96857202000001</v>
      </c>
      <c r="W150" s="21">
        <f>entry!W161</f>
        <v>0</v>
      </c>
      <c r="X150" s="21">
        <f>entry!X161</f>
        <v>6861.9203864400006</v>
      </c>
      <c r="Y150" s="21">
        <f>entry!Y161</f>
        <v>0</v>
      </c>
      <c r="Z150" s="21">
        <f>entry!Z161</f>
        <v>8634.0319512999995</v>
      </c>
      <c r="AA150" s="21">
        <f>entry!AA161</f>
        <v>1.6301711999999999</v>
      </c>
      <c r="AB150" s="21">
        <f>entry!AB161</f>
        <v>19218.006768239997</v>
      </c>
      <c r="AD150"/>
    </row>
    <row r="151" spans="1:30" x14ac:dyDescent="0.2">
      <c r="C151"/>
      <c r="E151"/>
      <c r="H151" s="20">
        <f>SUM(H136:H150)</f>
        <v>163648006</v>
      </c>
      <c r="J151"/>
      <c r="M151" s="5"/>
      <c r="O151" s="5"/>
      <c r="P151" s="5"/>
      <c r="S151" s="20">
        <f t="shared" ref="S151:AB151" si="13">SUM(S136:S150)</f>
        <v>661687.80154015985</v>
      </c>
      <c r="T151" s="20">
        <f t="shared" si="13"/>
        <v>11229.526171719999</v>
      </c>
      <c r="U151" s="20">
        <f t="shared" si="13"/>
        <v>178634.89038948005</v>
      </c>
      <c r="V151" s="20">
        <f t="shared" si="13"/>
        <v>44805.187562739993</v>
      </c>
      <c r="W151" s="20">
        <f t="shared" si="13"/>
        <v>0</v>
      </c>
      <c r="X151" s="20">
        <f t="shared" si="13"/>
        <v>1652466.0794252704</v>
      </c>
      <c r="Y151" s="20">
        <f t="shared" si="13"/>
        <v>0</v>
      </c>
      <c r="Z151" s="20">
        <f t="shared" si="13"/>
        <v>1993690.883564</v>
      </c>
      <c r="AA151" s="20">
        <f t="shared" si="13"/>
        <v>392.75521439999994</v>
      </c>
      <c r="AB151" s="20">
        <f t="shared" si="13"/>
        <v>4542907.1238677697</v>
      </c>
      <c r="AD151"/>
    </row>
    <row r="152" spans="1:30" x14ac:dyDescent="0.2">
      <c r="C152"/>
      <c r="E152"/>
      <c r="H152" s="21"/>
      <c r="J152"/>
      <c r="M152" s="5"/>
      <c r="O152" s="5"/>
      <c r="P152" s="5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D152"/>
    </row>
    <row r="153" spans="1:30" x14ac:dyDescent="0.2">
      <c r="C153"/>
      <c r="E153"/>
      <c r="H153" s="21"/>
      <c r="J153"/>
      <c r="M153" s="5"/>
      <c r="O153" s="5"/>
      <c r="P153" s="5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D153"/>
    </row>
    <row r="154" spans="1:30" x14ac:dyDescent="0.2">
      <c r="C154"/>
      <c r="E154"/>
      <c r="H154" s="21"/>
      <c r="J154"/>
      <c r="M154" s="5"/>
      <c r="O154" s="5"/>
      <c r="P154" s="5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D154"/>
    </row>
    <row r="155" spans="1:30" x14ac:dyDescent="0.2">
      <c r="C155"/>
      <c r="E155"/>
      <c r="H155" s="21"/>
      <c r="J155"/>
      <c r="M155" s="5"/>
      <c r="O155" s="5"/>
      <c r="P155" s="5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D155"/>
    </row>
    <row r="156" spans="1:30" ht="15.75" x14ac:dyDescent="0.25">
      <c r="A156" s="49" t="s">
        <v>56</v>
      </c>
      <c r="C156"/>
      <c r="E156"/>
      <c r="H156" s="21"/>
      <c r="J156"/>
      <c r="M156" s="5"/>
      <c r="O156" s="5"/>
      <c r="P156" s="5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D156"/>
    </row>
    <row r="157" spans="1:30" ht="15.75" x14ac:dyDescent="0.25">
      <c r="A157" s="66"/>
      <c r="C157"/>
      <c r="E157" s="49" t="s">
        <v>344</v>
      </c>
      <c r="H157" s="21"/>
      <c r="J157"/>
      <c r="M157" s="5"/>
      <c r="O157" s="5"/>
      <c r="P157" s="5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D157"/>
    </row>
    <row r="158" spans="1:30" x14ac:dyDescent="0.2">
      <c r="A158" s="61">
        <f>entry!A18</f>
        <v>130</v>
      </c>
      <c r="B158" s="61">
        <f>entry!B18</f>
        <v>131</v>
      </c>
      <c r="C158" t="str">
        <f>entry!C18</f>
        <v>OCCA</v>
      </c>
      <c r="D158" t="str">
        <f>entry!D18</f>
        <v>OCC</v>
      </c>
      <c r="E158" t="str">
        <f>entry!E18</f>
        <v>Oxford 1993 Urban Renewal</v>
      </c>
      <c r="F158" t="str">
        <f>entry!F18</f>
        <v>Oxford City</v>
      </c>
      <c r="G158" t="str">
        <f>entry!G18</f>
        <v>Clear Creek</v>
      </c>
      <c r="H158" s="21">
        <f>entry!H18</f>
        <v>3119654</v>
      </c>
      <c r="I158">
        <f>entry!I18</f>
        <v>4.0433599999999998</v>
      </c>
      <c r="J158">
        <f>entry!J18</f>
        <v>6.862E-2</v>
      </c>
      <c r="K158">
        <f>entry!K18</f>
        <v>1.09158</v>
      </c>
      <c r="L158">
        <f>entry!L18</f>
        <v>0.27378999999999998</v>
      </c>
      <c r="M158" s="5"/>
      <c r="N158" s="5">
        <f>entry!N18</f>
        <v>11.47405</v>
      </c>
      <c r="O158" s="5">
        <f>entry!O18</f>
        <v>0</v>
      </c>
      <c r="P158" s="5">
        <f>entry!P18</f>
        <v>12.711349999999999</v>
      </c>
      <c r="Q158" s="5">
        <f>entry!Q18</f>
        <v>2.3999999999999998E-3</v>
      </c>
      <c r="R158" s="5">
        <f>entry!R18</f>
        <v>29.665150000000001</v>
      </c>
      <c r="S158" s="21">
        <f>entry!S18</f>
        <v>12613.88419744</v>
      </c>
      <c r="T158" s="21">
        <f>entry!T18</f>
        <v>214.07065747999999</v>
      </c>
      <c r="U158" s="21">
        <f>entry!U18</f>
        <v>3405.3519133199998</v>
      </c>
      <c r="V158" s="21">
        <f>entry!V18</f>
        <v>854.13006865999989</v>
      </c>
      <c r="W158" s="21">
        <f>entry!W18</f>
        <v>0</v>
      </c>
      <c r="X158" s="21">
        <f>entry!X18</f>
        <v>35795.065978699997</v>
      </c>
      <c r="Y158" s="21">
        <f>entry!Y18</f>
        <v>0</v>
      </c>
      <c r="Z158" s="21">
        <f>entry!Z18</f>
        <v>39655.013872899995</v>
      </c>
      <c r="AA158" s="21">
        <f>entry!AA18</f>
        <v>7.4871695999999996</v>
      </c>
      <c r="AB158" s="21">
        <f>entry!AB18</f>
        <v>92545.003858099997</v>
      </c>
      <c r="AD158"/>
    </row>
    <row r="159" spans="1:30" x14ac:dyDescent="0.2">
      <c r="A159" s="61">
        <f>entry!A21</f>
        <v>136</v>
      </c>
      <c r="B159" s="61">
        <f>entry!B21</f>
        <v>137</v>
      </c>
      <c r="C159" t="str">
        <f>entry!C21</f>
        <v>OCCA1</v>
      </c>
      <c r="D159" t="str">
        <f>entry!D21</f>
        <v>OCC01</v>
      </c>
      <c r="E159" t="str">
        <f>entry!E21</f>
        <v>Oxford Ag 1993 Urban Renewal</v>
      </c>
      <c r="F159" t="str">
        <f>entry!F21</f>
        <v>Oxford City</v>
      </c>
      <c r="G159" t="str">
        <f>entry!G21</f>
        <v>Clear Creek</v>
      </c>
      <c r="H159" s="21">
        <f>entry!H21</f>
        <v>6794</v>
      </c>
      <c r="I159">
        <f>entry!I21</f>
        <v>4.0433599999999998</v>
      </c>
      <c r="J159">
        <f>entry!J21</f>
        <v>6.862E-2</v>
      </c>
      <c r="K159">
        <f>entry!K21</f>
        <v>1.09158</v>
      </c>
      <c r="L159">
        <f>entry!L21</f>
        <v>0.27378999999999998</v>
      </c>
      <c r="M159" s="5"/>
      <c r="N159" s="5">
        <f>entry!N21</f>
        <v>3.0037500000000001</v>
      </c>
      <c r="O159" s="5">
        <f>entry!O21</f>
        <v>0</v>
      </c>
      <c r="P159" s="5">
        <f>entry!P21</f>
        <v>12.711349999999999</v>
      </c>
      <c r="Q159" s="5">
        <f>entry!Q21</f>
        <v>2.3999999999999998E-3</v>
      </c>
      <c r="R159" s="5">
        <f>entry!R21</f>
        <v>21.194850000000002</v>
      </c>
      <c r="S159" s="21">
        <f>entry!S21</f>
        <v>27.470587839999997</v>
      </c>
      <c r="T159" s="21">
        <f>entry!T21</f>
        <v>0.46620427999999997</v>
      </c>
      <c r="U159" s="21">
        <f>entry!U21</f>
        <v>7.4161945199999995</v>
      </c>
      <c r="V159" s="21">
        <f>entry!V21</f>
        <v>1.8601292599999997</v>
      </c>
      <c r="W159" s="21">
        <f>entry!W21</f>
        <v>0</v>
      </c>
      <c r="X159" s="21">
        <f>entry!X21</f>
        <v>20.407477499999999</v>
      </c>
      <c r="Y159" s="21">
        <f>entry!Y21</f>
        <v>0</v>
      </c>
      <c r="Z159" s="21">
        <f>entry!Z21</f>
        <v>86.360911899999991</v>
      </c>
      <c r="AA159" s="21">
        <f>entry!AA21</f>
        <v>1.6305599999999996E-2</v>
      </c>
      <c r="AB159" s="21">
        <f>entry!AB21</f>
        <v>143.99781089999999</v>
      </c>
      <c r="AD159"/>
    </row>
    <row r="160" spans="1:30" x14ac:dyDescent="0.2">
      <c r="C160"/>
      <c r="E160"/>
      <c r="H160" s="20">
        <f>SUM(H158:H159)</f>
        <v>3126448</v>
      </c>
      <c r="J160"/>
      <c r="M160" s="5"/>
      <c r="O160" s="5"/>
      <c r="P160" s="5"/>
      <c r="S160" s="20">
        <f t="shared" ref="S160:AB160" si="14">SUM(S158:S159)</f>
        <v>12641.35478528</v>
      </c>
      <c r="T160" s="20">
        <f t="shared" si="14"/>
        <v>214.53686175999999</v>
      </c>
      <c r="U160" s="20">
        <f t="shared" si="14"/>
        <v>3412.7681078399996</v>
      </c>
      <c r="V160" s="20">
        <f t="shared" si="14"/>
        <v>855.9901979199999</v>
      </c>
      <c r="W160" s="20">
        <f t="shared" si="14"/>
        <v>0</v>
      </c>
      <c r="X160" s="20">
        <f t="shared" si="14"/>
        <v>35815.473456199994</v>
      </c>
      <c r="Y160" s="20">
        <f t="shared" si="14"/>
        <v>0</v>
      </c>
      <c r="Z160" s="20">
        <f t="shared" si="14"/>
        <v>39741.374784799998</v>
      </c>
      <c r="AA160" s="20">
        <f t="shared" si="14"/>
        <v>7.5034751999999996</v>
      </c>
      <c r="AB160" s="20">
        <f t="shared" si="14"/>
        <v>92689.00166899999</v>
      </c>
      <c r="AD160"/>
    </row>
    <row r="161" spans="1:30" x14ac:dyDescent="0.2">
      <c r="C161"/>
      <c r="E161"/>
      <c r="H161" s="21"/>
      <c r="J161"/>
      <c r="M161" s="5"/>
      <c r="O161" s="5"/>
      <c r="P161" s="5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D161"/>
    </row>
    <row r="162" spans="1:30" x14ac:dyDescent="0.2">
      <c r="C162"/>
      <c r="E162"/>
      <c r="H162" s="21"/>
      <c r="J162"/>
      <c r="M162" s="5"/>
      <c r="O162" s="5"/>
      <c r="P162" s="5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D162"/>
    </row>
    <row r="163" spans="1:30" x14ac:dyDescent="0.2">
      <c r="C163"/>
      <c r="E163"/>
      <c r="H163" s="21"/>
      <c r="J163"/>
      <c r="M163" s="5"/>
      <c r="O163" s="5"/>
      <c r="P163" s="5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D163"/>
    </row>
    <row r="164" spans="1:30" x14ac:dyDescent="0.2">
      <c r="C164"/>
      <c r="E164"/>
      <c r="H164" s="21"/>
      <c r="J164"/>
      <c r="M164" s="5"/>
      <c r="O164" s="5"/>
      <c r="P164" s="5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D164"/>
    </row>
    <row r="165" spans="1:30" ht="15.75" x14ac:dyDescent="0.25">
      <c r="A165" s="49" t="s">
        <v>159</v>
      </c>
      <c r="C165"/>
      <c r="E165"/>
      <c r="H165" s="21"/>
      <c r="J165"/>
      <c r="M165" s="5"/>
      <c r="O165" s="5"/>
      <c r="P165" s="5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D165"/>
    </row>
    <row r="166" spans="1:30" ht="15.75" x14ac:dyDescent="0.25">
      <c r="A166" s="66"/>
      <c r="C166"/>
      <c r="E166" s="49" t="s">
        <v>345</v>
      </c>
      <c r="H166" s="21"/>
      <c r="J166"/>
      <c r="M166" s="5"/>
      <c r="O166" s="5"/>
      <c r="P166" s="5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D166"/>
    </row>
    <row r="167" spans="1:30" x14ac:dyDescent="0.2">
      <c r="A167" s="61">
        <f>entry!A60</f>
        <v>241</v>
      </c>
      <c r="B167" s="61">
        <f>entry!B60</f>
        <v>242</v>
      </c>
      <c r="C167" t="str">
        <f>entry!C60</f>
        <v>SHGA</v>
      </c>
      <c r="D167" t="str">
        <f>entry!D60</f>
        <v>SHG</v>
      </c>
      <c r="E167" t="str">
        <f>entry!E60</f>
        <v>Shueyville UR TIF</v>
      </c>
      <c r="F167" t="str">
        <f>entry!F60</f>
        <v>Shueyville</v>
      </c>
      <c r="G167" t="str">
        <f>entry!G60</f>
        <v>College</v>
      </c>
      <c r="H167" s="21">
        <f>entry!H60</f>
        <v>19392383</v>
      </c>
      <c r="I167">
        <f>entry!I60</f>
        <v>4.0433599999999998</v>
      </c>
      <c r="J167">
        <f>entry!J60</f>
        <v>6.862E-2</v>
      </c>
      <c r="K167">
        <f>entry!K60</f>
        <v>1.09158</v>
      </c>
      <c r="L167">
        <f>entry!L60</f>
        <v>0.27378999999999998</v>
      </c>
      <c r="M167" s="5"/>
      <c r="N167" s="5">
        <f>entry!N60</f>
        <v>7.2031799999999997</v>
      </c>
      <c r="O167" s="5">
        <f>entry!O60</f>
        <v>0.1</v>
      </c>
      <c r="P167" s="5">
        <f>entry!P60</f>
        <v>10.385289999999999</v>
      </c>
      <c r="Q167" s="5">
        <f>entry!Q60</f>
        <v>2.3999999999999998E-3</v>
      </c>
      <c r="R167" s="5">
        <f>entry!R60</f>
        <v>23.168219999999998</v>
      </c>
      <c r="S167" s="21">
        <f>entry!S60</f>
        <v>78410.385726880006</v>
      </c>
      <c r="T167" s="21">
        <f>entry!T60</f>
        <v>1330.7053214600001</v>
      </c>
      <c r="U167" s="21">
        <f>entry!U60</f>
        <v>21168.337435140002</v>
      </c>
      <c r="V167" s="21">
        <f>entry!V60</f>
        <v>5309.4405415700003</v>
      </c>
      <c r="W167" s="21">
        <f>entry!W60</f>
        <v>0</v>
      </c>
      <c r="X167" s="21">
        <f>entry!X60</f>
        <v>139686.82537794</v>
      </c>
      <c r="Y167" s="21">
        <f>entry!Y60</f>
        <v>1939.2383000000002</v>
      </c>
      <c r="Z167" s="21">
        <f>entry!Z60</f>
        <v>201395.52124607001</v>
      </c>
      <c r="AA167" s="21">
        <f>entry!AA60</f>
        <v>46.541719200000003</v>
      </c>
      <c r="AB167" s="21">
        <f>entry!AB60</f>
        <v>449286.99566825997</v>
      </c>
      <c r="AD167"/>
    </row>
    <row r="168" spans="1:30" x14ac:dyDescent="0.2">
      <c r="A168" s="61">
        <f>entry!A61</f>
        <v>243</v>
      </c>
      <c r="B168" s="61">
        <f>entry!B61</f>
        <v>244</v>
      </c>
      <c r="C168" t="str">
        <f>entry!C61</f>
        <v>SHGA1</v>
      </c>
      <c r="D168" t="str">
        <f>entry!D61</f>
        <v>SHG01</v>
      </c>
      <c r="E168" t="str">
        <f>entry!E61</f>
        <v>Shueyville UR TIF- Ag</v>
      </c>
      <c r="F168" t="str">
        <f>entry!F61</f>
        <v>Shueyville</v>
      </c>
      <c r="G168" t="str">
        <f>entry!G61</f>
        <v>College</v>
      </c>
      <c r="H168" s="21">
        <f>entry!H61</f>
        <v>0</v>
      </c>
      <c r="I168">
        <f>entry!I61</f>
        <v>4.0433599999999998</v>
      </c>
      <c r="J168">
        <f>entry!J61</f>
        <v>6.862E-2</v>
      </c>
      <c r="K168">
        <f>entry!K61</f>
        <v>1.09158</v>
      </c>
      <c r="L168">
        <f>entry!L61</f>
        <v>0.27378999999999998</v>
      </c>
      <c r="M168" s="5"/>
      <c r="N168" s="5">
        <f>entry!N61</f>
        <v>0</v>
      </c>
      <c r="O168" s="5">
        <f>entry!O61</f>
        <v>0.1</v>
      </c>
      <c r="P168" s="5">
        <f>entry!P61</f>
        <v>10.385289999999999</v>
      </c>
      <c r="Q168" s="5">
        <f>entry!Q61</f>
        <v>2.3999999999999998E-3</v>
      </c>
      <c r="R168" s="5">
        <f>entry!R61</f>
        <v>15.965039999999998</v>
      </c>
      <c r="S168" s="21">
        <f>entry!S61</f>
        <v>0</v>
      </c>
      <c r="T168" s="21">
        <f>entry!T61</f>
        <v>0</v>
      </c>
      <c r="U168" s="21">
        <f>entry!U61</f>
        <v>0</v>
      </c>
      <c r="V168" s="21">
        <f>entry!V61</f>
        <v>0</v>
      </c>
      <c r="W168" s="21">
        <f>entry!W61</f>
        <v>0</v>
      </c>
      <c r="X168" s="21">
        <f>entry!X61</f>
        <v>0</v>
      </c>
      <c r="Y168" s="21">
        <f>entry!Y61</f>
        <v>0</v>
      </c>
      <c r="Z168" s="21">
        <f>entry!Z61</f>
        <v>0</v>
      </c>
      <c r="AA168" s="21">
        <f>entry!AA61</f>
        <v>0</v>
      </c>
      <c r="AB168" s="21">
        <f>entry!AB61</f>
        <v>0</v>
      </c>
      <c r="AD168"/>
    </row>
    <row r="169" spans="1:30" x14ac:dyDescent="0.2">
      <c r="A169" s="61">
        <f>entry!A86</f>
        <v>307</v>
      </c>
      <c r="B169" s="61">
        <f>entry!B86</f>
        <v>308</v>
      </c>
      <c r="C169" t="str">
        <f>entry!C86</f>
        <v>SHGA2</v>
      </c>
      <c r="D169" t="str">
        <f>entry!D86</f>
        <v>SHG</v>
      </c>
      <c r="E169" t="str">
        <f>entry!E86</f>
        <v>Shueyville UR TIF 2007 Amend</v>
      </c>
      <c r="F169" t="str">
        <f>entry!F86</f>
        <v>Shueyville</v>
      </c>
      <c r="G169" t="str">
        <f>entry!G86</f>
        <v>College</v>
      </c>
      <c r="H169" s="21">
        <f>entry!H86</f>
        <v>2198788</v>
      </c>
      <c r="I169">
        <f>entry!I86</f>
        <v>4.0433599999999998</v>
      </c>
      <c r="J169">
        <f>entry!J86</f>
        <v>6.862E-2</v>
      </c>
      <c r="K169">
        <f>entry!K86</f>
        <v>1.09158</v>
      </c>
      <c r="L169">
        <f>entry!L86</f>
        <v>0.27378999999999998</v>
      </c>
      <c r="M169" s="5"/>
      <c r="N169" s="5">
        <f>entry!N86</f>
        <v>7.2031799999999997</v>
      </c>
      <c r="O169" s="5">
        <f>entry!O86</f>
        <v>0.1</v>
      </c>
      <c r="P169" s="5">
        <f>entry!P86</f>
        <v>10.385289999999999</v>
      </c>
      <c r="Q169" s="5">
        <f>entry!Q86</f>
        <v>2.3999999999999998E-3</v>
      </c>
      <c r="R169" s="5">
        <f>entry!R86</f>
        <v>23.168219999999998</v>
      </c>
      <c r="S169" s="21">
        <f>entry!S86</f>
        <v>8890.4914476800004</v>
      </c>
      <c r="T169" s="21">
        <f>entry!T86</f>
        <v>150.88083255999999</v>
      </c>
      <c r="U169" s="21">
        <f>entry!U86</f>
        <v>2400.1530050400002</v>
      </c>
      <c r="V169" s="21">
        <f>entry!V86</f>
        <v>602.00616651999997</v>
      </c>
      <c r="W169" s="21">
        <f>entry!W86</f>
        <v>0</v>
      </c>
      <c r="X169" s="21">
        <f>entry!X86</f>
        <v>15838.265745839999</v>
      </c>
      <c r="Y169" s="21">
        <f>entry!Y86</f>
        <v>219.87880000000001</v>
      </c>
      <c r="Z169" s="21">
        <f>entry!Z86</f>
        <v>22835.05102852</v>
      </c>
      <c r="AA169" s="21">
        <f>entry!AA86</f>
        <v>5.2770911999999992</v>
      </c>
      <c r="AB169" s="21">
        <f>entry!AB86</f>
        <v>50942.004117359997</v>
      </c>
      <c r="AD169"/>
    </row>
    <row r="170" spans="1:30" x14ac:dyDescent="0.2">
      <c r="C170"/>
      <c r="E170"/>
      <c r="H170" s="20">
        <f>SUM(H167:H169)</f>
        <v>21591171</v>
      </c>
      <c r="J170"/>
      <c r="M170" s="5"/>
      <c r="O170" s="5"/>
      <c r="P170" s="5"/>
      <c r="S170" s="20">
        <f t="shared" ref="S170:AA170" si="15">SUM(S167:S169)</f>
        <v>87300.87717456001</v>
      </c>
      <c r="T170" s="20">
        <f t="shared" si="15"/>
        <v>1481.5861540200001</v>
      </c>
      <c r="U170" s="20">
        <f t="shared" si="15"/>
        <v>23568.490440180001</v>
      </c>
      <c r="V170" s="20">
        <f t="shared" si="15"/>
        <v>5911.4467080900004</v>
      </c>
      <c r="W170" s="20">
        <f t="shared" si="15"/>
        <v>0</v>
      </c>
      <c r="X170" s="20">
        <f t="shared" si="15"/>
        <v>155525.09112378</v>
      </c>
      <c r="Y170" s="20">
        <f t="shared" si="15"/>
        <v>2159.1171000000004</v>
      </c>
      <c r="Z170" s="20">
        <f t="shared" si="15"/>
        <v>224230.57227459003</v>
      </c>
      <c r="AA170" s="20">
        <f t="shared" si="15"/>
        <v>51.818810400000004</v>
      </c>
      <c r="AB170" s="20">
        <f>SUM(AB167:AB169)</f>
        <v>500228.99978561996</v>
      </c>
      <c r="AD170"/>
    </row>
    <row r="171" spans="1:30" x14ac:dyDescent="0.2">
      <c r="C171"/>
      <c r="E171"/>
      <c r="H171" s="21"/>
      <c r="J171"/>
      <c r="M171" s="5"/>
      <c r="O171" s="5"/>
      <c r="P171" s="5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D171"/>
    </row>
    <row r="172" spans="1:30" x14ac:dyDescent="0.2">
      <c r="C172"/>
      <c r="E172"/>
      <c r="H172" s="21"/>
      <c r="J172"/>
      <c r="M172" s="5"/>
      <c r="O172" s="5"/>
      <c r="P172" s="5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D172"/>
    </row>
    <row r="173" spans="1:30" x14ac:dyDescent="0.2">
      <c r="C173"/>
      <c r="E173"/>
      <c r="H173" s="21"/>
      <c r="J173"/>
      <c r="M173" s="5"/>
      <c r="O173" s="5"/>
      <c r="P173" s="5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D173"/>
    </row>
    <row r="174" spans="1:30" x14ac:dyDescent="0.2">
      <c r="C174"/>
      <c r="E174"/>
      <c r="H174" s="21"/>
      <c r="J174"/>
      <c r="M174" s="5"/>
      <c r="O174" s="5"/>
      <c r="P174" s="5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D174"/>
    </row>
    <row r="175" spans="1:30" ht="15.75" x14ac:dyDescent="0.25">
      <c r="A175" s="49" t="s">
        <v>144</v>
      </c>
      <c r="C175"/>
      <c r="E175"/>
      <c r="H175" s="21"/>
      <c r="J175"/>
      <c r="M175" s="5"/>
      <c r="O175" s="5"/>
      <c r="P175" s="5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D175"/>
    </row>
    <row r="176" spans="1:30" ht="15.75" x14ac:dyDescent="0.25">
      <c r="A176" s="66"/>
      <c r="C176"/>
      <c r="E176" s="49" t="s">
        <v>346</v>
      </c>
      <c r="H176" s="21"/>
      <c r="J176"/>
      <c r="M176" s="5"/>
      <c r="O176" s="5"/>
      <c r="P176" s="5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D176"/>
    </row>
    <row r="177" spans="1:30" x14ac:dyDescent="0.2">
      <c r="A177" s="61">
        <f>entry!A55</f>
        <v>224</v>
      </c>
      <c r="B177" s="61">
        <f>entry!B55</f>
        <v>225</v>
      </c>
      <c r="C177" t="str">
        <f>entry!C55</f>
        <v>SOSA</v>
      </c>
      <c r="D177" t="str">
        <f>entry!D55</f>
        <v>SOS</v>
      </c>
      <c r="E177" t="str">
        <f>entry!E55</f>
        <v>Solon UR TIF</v>
      </c>
      <c r="F177" t="str">
        <f>entry!F55</f>
        <v>Solon</v>
      </c>
      <c r="G177" t="str">
        <f>entry!G55</f>
        <v>Solon</v>
      </c>
      <c r="H177" s="21">
        <f>entry!H55</f>
        <v>25453976</v>
      </c>
      <c r="I177">
        <f>entry!I55</f>
        <v>4.0433599999999998</v>
      </c>
      <c r="J177">
        <f>entry!J55</f>
        <v>6.862E-2</v>
      </c>
      <c r="K177">
        <f>entry!K55</f>
        <v>1.09158</v>
      </c>
      <c r="L177">
        <f>entry!L55</f>
        <v>0.27378999999999998</v>
      </c>
      <c r="M177" s="5"/>
      <c r="N177" s="5">
        <f>entry!N55</f>
        <v>10.976290000000001</v>
      </c>
      <c r="O177" s="5">
        <f>entry!O55</f>
        <v>0</v>
      </c>
      <c r="P177" s="5">
        <f>entry!P55</f>
        <v>9.5508199999999999</v>
      </c>
      <c r="Q177" s="5">
        <f>entry!Q55</f>
        <v>2.3999999999999998E-3</v>
      </c>
      <c r="R177" s="5">
        <f>entry!R55</f>
        <v>26.006860000000003</v>
      </c>
      <c r="S177" s="21">
        <f>entry!S55</f>
        <v>102919.58839935999</v>
      </c>
      <c r="T177" s="21">
        <f>entry!T55</f>
        <v>1746.65183312</v>
      </c>
      <c r="U177" s="21">
        <f>entry!U55</f>
        <v>27785.05112208</v>
      </c>
      <c r="V177" s="21">
        <f>entry!V55</f>
        <v>6969.0440890399987</v>
      </c>
      <c r="W177" s="21">
        <f>entry!W55</f>
        <v>0</v>
      </c>
      <c r="X177" s="21">
        <f>entry!X55</f>
        <v>279390.22222903999</v>
      </c>
      <c r="Y177" s="21">
        <f>entry!Y55</f>
        <v>0</v>
      </c>
      <c r="Z177" s="21">
        <f>entry!Z55</f>
        <v>243106.34306031998</v>
      </c>
      <c r="AA177" s="21">
        <f>entry!AA55</f>
        <v>61.089542399999992</v>
      </c>
      <c r="AB177" s="21">
        <f>entry!AB55</f>
        <v>661977.99027535995</v>
      </c>
      <c r="AD177"/>
    </row>
    <row r="178" spans="1:30" x14ac:dyDescent="0.2">
      <c r="A178" s="61">
        <f>entry!A56</f>
        <v>226</v>
      </c>
      <c r="B178" s="61">
        <f>entry!B56</f>
        <v>227</v>
      </c>
      <c r="C178" t="str">
        <f>entry!C56</f>
        <v>SOSA1</v>
      </c>
      <c r="D178" t="str">
        <f>entry!D56</f>
        <v>SOS01</v>
      </c>
      <c r="E178" t="str">
        <f>entry!E56</f>
        <v>Solon UR TIF- Ag</v>
      </c>
      <c r="F178" t="str">
        <f>entry!F56</f>
        <v>Solon Ag</v>
      </c>
      <c r="G178" t="str">
        <f>entry!G56</f>
        <v>Solon</v>
      </c>
      <c r="H178" s="21">
        <f>entry!H56</f>
        <v>0</v>
      </c>
      <c r="I178">
        <f>entry!I56</f>
        <v>4.0433599999999998</v>
      </c>
      <c r="J178">
        <f>entry!J56</f>
        <v>6.862E-2</v>
      </c>
      <c r="K178">
        <f>entry!K56</f>
        <v>1.09158</v>
      </c>
      <c r="L178">
        <f>entry!L56</f>
        <v>0.27378999999999998</v>
      </c>
      <c r="M178" s="5"/>
      <c r="N178" s="5">
        <f>entry!N56</f>
        <v>3.0037500000000001</v>
      </c>
      <c r="O178" s="5">
        <f>entry!O56</f>
        <v>0</v>
      </c>
      <c r="P178" s="5">
        <f>entry!P56</f>
        <v>9.5508199999999999</v>
      </c>
      <c r="Q178" s="5">
        <f>entry!Q56</f>
        <v>2.3999999999999998E-3</v>
      </c>
      <c r="R178" s="5">
        <f>entry!R56</f>
        <v>18.034320000000001</v>
      </c>
      <c r="S178" s="21">
        <f>entry!S56</f>
        <v>0</v>
      </c>
      <c r="T178" s="21">
        <f>entry!T56</f>
        <v>0</v>
      </c>
      <c r="U178" s="21">
        <f>entry!U56</f>
        <v>0</v>
      </c>
      <c r="V178" s="21">
        <f>entry!V56</f>
        <v>0</v>
      </c>
      <c r="W178" s="21">
        <f>entry!W56</f>
        <v>0</v>
      </c>
      <c r="X178" s="21">
        <f>entry!X56</f>
        <v>0</v>
      </c>
      <c r="Y178" s="21">
        <f>entry!Y56</f>
        <v>0</v>
      </c>
      <c r="Z178" s="21">
        <f>entry!Z56</f>
        <v>0</v>
      </c>
      <c r="AA178" s="21">
        <f>entry!AA56</f>
        <v>0</v>
      </c>
      <c r="AB178" s="21">
        <f>entry!AB56</f>
        <v>0</v>
      </c>
      <c r="AD178"/>
    </row>
    <row r="179" spans="1:30" x14ac:dyDescent="0.2">
      <c r="A179" s="61">
        <f>entry!A146</f>
        <v>444</v>
      </c>
      <c r="B179" s="61">
        <f>entry!B146</f>
        <v>445</v>
      </c>
      <c r="C179" t="str">
        <f>entry!C146</f>
        <v>SOSA6</v>
      </c>
      <c r="D179" t="str">
        <f>entry!D146</f>
        <v>SOS</v>
      </c>
      <c r="E179" t="str">
        <f>entry!E146</f>
        <v>SOLON-UR NURSING CARE AGR 3 INC</v>
      </c>
      <c r="F179" t="str">
        <f>entry!F146</f>
        <v>Solon</v>
      </c>
      <c r="G179" t="str">
        <f>entry!G146</f>
        <v>Solon</v>
      </c>
      <c r="H179" s="21">
        <f>entry!H146</f>
        <v>297307</v>
      </c>
      <c r="I179">
        <f>entry!I146</f>
        <v>4.0433599999999998</v>
      </c>
      <c r="J179">
        <f>entry!J146</f>
        <v>6.862E-2</v>
      </c>
      <c r="K179">
        <f>entry!K146</f>
        <v>1.09158</v>
      </c>
      <c r="L179">
        <f>entry!L146</f>
        <v>0.27378999999999998</v>
      </c>
      <c r="M179" s="5">
        <f>entry!M146</f>
        <v>0</v>
      </c>
      <c r="N179" s="5">
        <f>entry!N146</f>
        <v>10.976290000000001</v>
      </c>
      <c r="O179" s="5">
        <f>entry!O146</f>
        <v>0</v>
      </c>
      <c r="P179" s="5">
        <f>entry!P146</f>
        <v>9.5508199999999999</v>
      </c>
      <c r="Q179" s="5">
        <f>entry!Q146</f>
        <v>2.3999999999999998E-3</v>
      </c>
      <c r="R179" s="5">
        <f>entry!R146</f>
        <v>26.006860000000003</v>
      </c>
      <c r="S179" s="21">
        <f>entry!S146</f>
        <v>1202.1192315200001</v>
      </c>
      <c r="T179" s="21">
        <f>entry!T146</f>
        <v>20.401206340000002</v>
      </c>
      <c r="U179" s="21">
        <f>entry!U146</f>
        <v>324.53437506</v>
      </c>
      <c r="V179" s="21">
        <f>entry!V146</f>
        <v>81.399683530000004</v>
      </c>
      <c r="W179" s="21">
        <f>entry!W146</f>
        <v>0</v>
      </c>
      <c r="X179" s="21">
        <f>entry!X146</f>
        <v>3263.3278510300001</v>
      </c>
      <c r="Y179" s="21">
        <f>entry!Y146</f>
        <v>0</v>
      </c>
      <c r="Z179" s="21">
        <f>entry!Z146</f>
        <v>2839.5256417400001</v>
      </c>
      <c r="AA179" s="21">
        <f>entry!AA146</f>
        <v>0.71353679999999997</v>
      </c>
      <c r="AB179" s="21">
        <f>entry!AB146</f>
        <v>7732.0215260200002</v>
      </c>
      <c r="AD179"/>
    </row>
    <row r="180" spans="1:30" x14ac:dyDescent="0.2">
      <c r="C180"/>
      <c r="E180"/>
      <c r="H180" s="20">
        <f>SUM(H177:H179)</f>
        <v>25751283</v>
      </c>
      <c r="J180"/>
      <c r="M180" s="5"/>
      <c r="O180" s="5"/>
      <c r="P180" s="5"/>
      <c r="S180" s="20">
        <f>SUM(S177:S179)</f>
        <v>104121.70763087999</v>
      </c>
      <c r="T180" s="20">
        <f>SUM(T177:T179)</f>
        <v>1767.05303946</v>
      </c>
      <c r="U180" s="20">
        <f t="shared" ref="U180:AA180" si="16">SUM(U177:U179)</f>
        <v>28109.58549714</v>
      </c>
      <c r="V180" s="20">
        <f t="shared" si="16"/>
        <v>7050.4437725699991</v>
      </c>
      <c r="W180" s="20">
        <f t="shared" si="16"/>
        <v>0</v>
      </c>
      <c r="X180" s="20">
        <f t="shared" si="16"/>
        <v>282653.55008006998</v>
      </c>
      <c r="Y180" s="20">
        <f>SUM(Y177:Y179)</f>
        <v>0</v>
      </c>
      <c r="Z180" s="20">
        <f>SUM(Z177:Z179)</f>
        <v>245945.86870205999</v>
      </c>
      <c r="AA180" s="20">
        <f t="shared" si="16"/>
        <v>61.803079199999992</v>
      </c>
      <c r="AB180" s="20">
        <f>SUM(AB177:AB179)</f>
        <v>669710.01180137997</v>
      </c>
      <c r="AD180"/>
    </row>
    <row r="181" spans="1:30" x14ac:dyDescent="0.2">
      <c r="C181"/>
      <c r="E181"/>
      <c r="H181" s="21"/>
      <c r="J181"/>
      <c r="M181" s="5"/>
      <c r="O181" s="5"/>
      <c r="P181" s="5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D181"/>
    </row>
    <row r="182" spans="1:30" x14ac:dyDescent="0.2">
      <c r="C182"/>
      <c r="E182"/>
      <c r="H182" s="21"/>
      <c r="J182"/>
      <c r="M182" s="5"/>
      <c r="O182" s="5"/>
      <c r="P182" s="5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D182"/>
    </row>
    <row r="183" spans="1:30" x14ac:dyDescent="0.2">
      <c r="C183"/>
      <c r="E183"/>
      <c r="H183" s="21"/>
      <c r="J183"/>
      <c r="M183" s="5"/>
      <c r="O183" s="5"/>
      <c r="P183" s="5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D183"/>
    </row>
    <row r="184" spans="1:30" x14ac:dyDescent="0.2">
      <c r="C184"/>
      <c r="E184"/>
      <c r="H184" s="21"/>
      <c r="J184"/>
      <c r="M184" s="5"/>
      <c r="O184" s="5"/>
      <c r="P184" s="5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D184"/>
    </row>
    <row r="185" spans="1:30" ht="15.75" x14ac:dyDescent="0.25">
      <c r="A185" s="49" t="s">
        <v>22</v>
      </c>
      <c r="C185"/>
      <c r="E185"/>
      <c r="H185" s="21"/>
      <c r="J185"/>
      <c r="M185" s="5"/>
      <c r="O185" s="5"/>
      <c r="P185" s="5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D185"/>
    </row>
    <row r="186" spans="1:30" ht="15.75" x14ac:dyDescent="0.25">
      <c r="A186" s="66"/>
      <c r="C186"/>
      <c r="E186" s="49" t="s">
        <v>347</v>
      </c>
      <c r="H186" s="21"/>
      <c r="J186"/>
      <c r="M186" s="5"/>
      <c r="O186" s="5"/>
      <c r="P186" s="5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D186"/>
    </row>
    <row r="187" spans="1:30" x14ac:dyDescent="0.2">
      <c r="A187" s="61">
        <f>entry!A129</f>
        <v>408</v>
      </c>
      <c r="B187" s="61">
        <f>entry!B129</f>
        <v>409</v>
      </c>
      <c r="C187" t="str">
        <f>entry!C129</f>
        <v>SWGA4</v>
      </c>
      <c r="D187" t="str">
        <f>entry!D129</f>
        <v>SWG</v>
      </c>
      <c r="E187" t="str">
        <f>entry!E129</f>
        <v>Swisher URA 2017 Amendment</v>
      </c>
      <c r="F187" t="str">
        <f>entry!F129</f>
        <v>Swisher</v>
      </c>
      <c r="G187" t="str">
        <f>entry!G129</f>
        <v>College</v>
      </c>
      <c r="H187" s="21">
        <f>entry!H129</f>
        <v>3229013</v>
      </c>
      <c r="I187">
        <f>entry!I129</f>
        <v>4.0433599999999998</v>
      </c>
      <c r="J187">
        <f>entry!J129</f>
        <v>6.862E-2</v>
      </c>
      <c r="K187">
        <f>entry!K129</f>
        <v>1.09158</v>
      </c>
      <c r="L187">
        <f>entry!L129</f>
        <v>0.27378999999999998</v>
      </c>
      <c r="M187" s="5"/>
      <c r="N187" s="5">
        <f>entry!N129</f>
        <v>9.4010300000000004</v>
      </c>
      <c r="O187" s="5">
        <f>entry!O129</f>
        <v>0.1</v>
      </c>
      <c r="P187" s="5">
        <f>entry!P129</f>
        <v>10.385289999999999</v>
      </c>
      <c r="Q187" s="5">
        <f>entry!Q129</f>
        <v>2.3999999999999998E-3</v>
      </c>
      <c r="R187" s="5">
        <f>entry!R129</f>
        <v>25.366070000000001</v>
      </c>
      <c r="S187" s="21">
        <f>entry!S129</f>
        <v>13056.062003679999</v>
      </c>
      <c r="T187" s="21">
        <f>entry!T129</f>
        <v>221.57487205999999</v>
      </c>
      <c r="U187" s="21">
        <f>entry!U129</f>
        <v>3524.7260105400001</v>
      </c>
      <c r="V187" s="21">
        <f>entry!V129</f>
        <v>884.07146926999985</v>
      </c>
      <c r="W187" s="21">
        <f>entry!W129</f>
        <v>0</v>
      </c>
      <c r="X187" s="21">
        <f>entry!X129</f>
        <v>30356.04808339</v>
      </c>
      <c r="Y187" s="21">
        <f>entry!Y129</f>
        <v>322.90129999999999</v>
      </c>
      <c r="Z187" s="21">
        <f>entry!Z129</f>
        <v>33534.23641877</v>
      </c>
      <c r="AA187" s="21">
        <f>entry!AA129</f>
        <v>7.7496311999999987</v>
      </c>
      <c r="AB187" s="21">
        <f>entry!AB129</f>
        <v>81907.36978891</v>
      </c>
      <c r="AD187"/>
    </row>
    <row r="188" spans="1:30" x14ac:dyDescent="0.2">
      <c r="C188"/>
      <c r="E188"/>
      <c r="H188" s="20">
        <f>SUM(H187:H187)</f>
        <v>3229013</v>
      </c>
      <c r="J188"/>
      <c r="M188" s="5"/>
      <c r="O188" s="5"/>
      <c r="P188" s="5"/>
      <c r="S188" s="20">
        <f t="shared" ref="S188:AB188" si="17">SUM(S187:S187)</f>
        <v>13056.062003679999</v>
      </c>
      <c r="T188" s="20">
        <f t="shared" si="17"/>
        <v>221.57487205999999</v>
      </c>
      <c r="U188" s="20">
        <f t="shared" si="17"/>
        <v>3524.7260105400001</v>
      </c>
      <c r="V188" s="20">
        <f t="shared" si="17"/>
        <v>884.07146926999985</v>
      </c>
      <c r="W188" s="20">
        <f t="shared" si="17"/>
        <v>0</v>
      </c>
      <c r="X188" s="20">
        <f t="shared" si="17"/>
        <v>30356.04808339</v>
      </c>
      <c r="Y188" s="20">
        <f t="shared" si="17"/>
        <v>322.90129999999999</v>
      </c>
      <c r="Z188" s="20">
        <f t="shared" si="17"/>
        <v>33534.23641877</v>
      </c>
      <c r="AA188" s="20">
        <f t="shared" si="17"/>
        <v>7.7496311999999987</v>
      </c>
      <c r="AB188" s="20">
        <f t="shared" si="17"/>
        <v>81907.36978891</v>
      </c>
      <c r="AD188"/>
    </row>
    <row r="189" spans="1:30" x14ac:dyDescent="0.2">
      <c r="C189"/>
      <c r="E189"/>
      <c r="H189" s="21"/>
      <c r="J189"/>
      <c r="M189" s="5"/>
      <c r="O189" s="5"/>
      <c r="P189" s="5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D189"/>
    </row>
    <row r="190" spans="1:30" x14ac:dyDescent="0.2">
      <c r="C190"/>
      <c r="E190"/>
      <c r="H190" s="21"/>
      <c r="J190"/>
      <c r="M190" s="5"/>
      <c r="O190" s="5"/>
      <c r="P190" s="5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D190"/>
    </row>
    <row r="191" spans="1:30" x14ac:dyDescent="0.2">
      <c r="C191"/>
      <c r="E191"/>
      <c r="H191" s="21"/>
      <c r="J191"/>
      <c r="M191" s="5"/>
      <c r="O191" s="5"/>
      <c r="P191" s="5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D191"/>
    </row>
    <row r="192" spans="1:30" ht="15.75" x14ac:dyDescent="0.25">
      <c r="A192" s="49" t="s">
        <v>20</v>
      </c>
      <c r="C192"/>
      <c r="E192"/>
      <c r="H192" s="21"/>
      <c r="J192"/>
      <c r="M192" s="5"/>
      <c r="O192" s="5"/>
      <c r="P192" s="5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D192"/>
    </row>
    <row r="193" spans="1:30" ht="15.75" x14ac:dyDescent="0.25">
      <c r="A193" s="66"/>
      <c r="C193"/>
      <c r="E193" s="49" t="s">
        <v>348</v>
      </c>
      <c r="H193" s="21"/>
      <c r="J193"/>
      <c r="M193" s="5"/>
      <c r="O193" s="5"/>
      <c r="P193" s="5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D193"/>
    </row>
    <row r="194" spans="1:30" x14ac:dyDescent="0.2">
      <c r="A194" s="61">
        <f>entry!A16</f>
        <v>126</v>
      </c>
      <c r="B194" s="61">
        <f>entry!B16</f>
        <v>127</v>
      </c>
      <c r="C194" t="str">
        <f>entry!C16</f>
        <v>TFCA</v>
      </c>
      <c r="D194" t="str">
        <f>entry!D16</f>
        <v>TFC</v>
      </c>
      <c r="E194" t="str">
        <f>entry!E16</f>
        <v>Tiffin Urban Renewal</v>
      </c>
      <c r="F194" t="str">
        <f>entry!F16</f>
        <v>Tiffin</v>
      </c>
      <c r="G194" t="str">
        <f>entry!G16</f>
        <v>Clear Creek</v>
      </c>
      <c r="H194" s="21">
        <f>entry!H16</f>
        <v>31357464</v>
      </c>
      <c r="I194">
        <f>entry!I16</f>
        <v>4.0433599999999998</v>
      </c>
      <c r="J194">
        <f>entry!J16</f>
        <v>6.862E-2</v>
      </c>
      <c r="K194">
        <f>entry!K16</f>
        <v>1.09158</v>
      </c>
      <c r="L194">
        <f>entry!L16</f>
        <v>0.27378999999999998</v>
      </c>
      <c r="M194" s="5"/>
      <c r="N194" s="5">
        <f>entry!N16</f>
        <v>9.6111199999999997</v>
      </c>
      <c r="O194" s="5">
        <f>entry!O16</f>
        <v>0.11241</v>
      </c>
      <c r="P194" s="5">
        <f>entry!P16</f>
        <v>12.711349999999999</v>
      </c>
      <c r="Q194" s="5">
        <f>entry!Q16</f>
        <v>2.3999999999999998E-3</v>
      </c>
      <c r="R194" s="5">
        <f>entry!R16</f>
        <v>27.914630000000002</v>
      </c>
      <c r="S194" s="21">
        <f>entry!S16</f>
        <v>126789.51563903999</v>
      </c>
      <c r="T194" s="21">
        <f>entry!T16</f>
        <v>2151.74917968</v>
      </c>
      <c r="U194" s="21">
        <f>entry!U16</f>
        <v>34229.180553120001</v>
      </c>
      <c r="V194" s="21">
        <f>entry!V16</f>
        <v>8585.3600685599995</v>
      </c>
      <c r="W194" s="21">
        <f>entry!W16</f>
        <v>0</v>
      </c>
      <c r="X194" s="21">
        <f>entry!X16</f>
        <v>301380.34939967998</v>
      </c>
      <c r="Y194" s="21">
        <f>entry!Y16</f>
        <v>3524.89252824</v>
      </c>
      <c r="Z194" s="21">
        <f>entry!Z16</f>
        <v>398595.70001639996</v>
      </c>
      <c r="AA194" s="21">
        <f>entry!AA16</f>
        <v>75.257913599999995</v>
      </c>
      <c r="AB194" s="21">
        <f>entry!AB16</f>
        <v>875332.00529831985</v>
      </c>
      <c r="AD194"/>
    </row>
    <row r="195" spans="1:30" x14ac:dyDescent="0.2">
      <c r="A195" s="61">
        <f>entry!A17</f>
        <v>128</v>
      </c>
      <c r="B195" s="61">
        <f>entry!B17</f>
        <v>129</v>
      </c>
      <c r="C195" t="str">
        <f>entry!C17</f>
        <v>TFCA1</v>
      </c>
      <c r="D195" t="str">
        <f>entry!D17</f>
        <v>TFC01</v>
      </c>
      <c r="E195" t="str">
        <f>entry!E17</f>
        <v>Tiffin Ag Urban Renewal</v>
      </c>
      <c r="F195" t="str">
        <f>entry!F17</f>
        <v>Tiffin</v>
      </c>
      <c r="G195" t="str">
        <f>entry!G17</f>
        <v>Clear Creek</v>
      </c>
      <c r="H195" s="21">
        <f>entry!H17</f>
        <v>0</v>
      </c>
      <c r="I195">
        <f>entry!I17</f>
        <v>4.0433599999999998</v>
      </c>
      <c r="J195">
        <f>entry!J17</f>
        <v>6.862E-2</v>
      </c>
      <c r="K195">
        <f>entry!K17</f>
        <v>1.09158</v>
      </c>
      <c r="L195">
        <f>entry!L17</f>
        <v>0.27378999999999998</v>
      </c>
      <c r="M195" s="5"/>
      <c r="N195" s="5">
        <f>entry!N17</f>
        <v>3.0037500000000001</v>
      </c>
      <c r="O195" s="5">
        <f>entry!O17</f>
        <v>0.11241</v>
      </c>
      <c r="P195" s="5">
        <f>entry!P17</f>
        <v>12.711349999999999</v>
      </c>
      <c r="Q195" s="5">
        <f>entry!Q17</f>
        <v>2.3999999999999998E-3</v>
      </c>
      <c r="R195" s="5">
        <f>entry!R17</f>
        <v>21.307259999999999</v>
      </c>
      <c r="S195" s="21">
        <f>entry!S17</f>
        <v>0</v>
      </c>
      <c r="T195" s="21">
        <f>entry!T17</f>
        <v>0</v>
      </c>
      <c r="U195" s="21">
        <f>entry!U17</f>
        <v>0</v>
      </c>
      <c r="V195" s="21">
        <f>entry!V17</f>
        <v>0</v>
      </c>
      <c r="W195" s="21">
        <f>entry!W17</f>
        <v>0</v>
      </c>
      <c r="X195" s="21">
        <f>entry!X17</f>
        <v>0</v>
      </c>
      <c r="Y195" s="21">
        <f>entry!Y17</f>
        <v>0</v>
      </c>
      <c r="Z195" s="21">
        <f>entry!Z17</f>
        <v>0</v>
      </c>
      <c r="AA195" s="21">
        <f>entry!AA17</f>
        <v>0</v>
      </c>
      <c r="AB195" s="21">
        <f>entry!AB17</f>
        <v>0</v>
      </c>
      <c r="AD195"/>
    </row>
    <row r="196" spans="1:30" x14ac:dyDescent="0.2">
      <c r="A196" s="61">
        <f>entry!A66</f>
        <v>259</v>
      </c>
      <c r="B196" s="61">
        <f>entry!B66</f>
        <v>260</v>
      </c>
      <c r="C196" t="str">
        <f>entry!C66</f>
        <v>TFCA4</v>
      </c>
      <c r="D196" t="str">
        <f>entry!D66</f>
        <v>TFC</v>
      </c>
      <c r="E196" t="str">
        <f>entry!E66</f>
        <v>Tiffin City/CC Sch/TF UR 2003</v>
      </c>
      <c r="F196" t="str">
        <f>entry!F66</f>
        <v>Tiffin</v>
      </c>
      <c r="G196" t="str">
        <f>entry!G66</f>
        <v>Clear Creek</v>
      </c>
      <c r="H196" s="21">
        <f>entry!H66</f>
        <v>1046512</v>
      </c>
      <c r="I196">
        <f>entry!I66</f>
        <v>4.0433599999999998</v>
      </c>
      <c r="J196">
        <f>entry!J66</f>
        <v>6.862E-2</v>
      </c>
      <c r="K196">
        <f>entry!K66</f>
        <v>1.09158</v>
      </c>
      <c r="L196">
        <f>entry!L66</f>
        <v>0.27378999999999998</v>
      </c>
      <c r="M196" s="5"/>
      <c r="N196" s="5">
        <f>entry!N66</f>
        <v>9.6111199999999997</v>
      </c>
      <c r="O196" s="5">
        <f>entry!O66</f>
        <v>0.11241</v>
      </c>
      <c r="P196" s="5">
        <f>entry!P66</f>
        <v>12.711349999999999</v>
      </c>
      <c r="Q196" s="5">
        <f>entry!Q66</f>
        <v>2.3999999999999998E-3</v>
      </c>
      <c r="R196" s="5">
        <f>entry!R66</f>
        <v>27.914630000000002</v>
      </c>
      <c r="S196" s="21">
        <f>entry!S66</f>
        <v>4231.4247603199992</v>
      </c>
      <c r="T196" s="21">
        <f>entry!T66</f>
        <v>71.811653440000001</v>
      </c>
      <c r="U196" s="21">
        <f>entry!U66</f>
        <v>1142.3515689599999</v>
      </c>
      <c r="V196" s="21">
        <f>entry!V66</f>
        <v>286.52452047999998</v>
      </c>
      <c r="W196" s="21">
        <f>entry!W66</f>
        <v>0</v>
      </c>
      <c r="X196" s="21">
        <f>entry!X66</f>
        <v>10058.152413439999</v>
      </c>
      <c r="Y196" s="21">
        <f>entry!Y66</f>
        <v>117.63841391999999</v>
      </c>
      <c r="Z196" s="21">
        <f>entry!Z66</f>
        <v>13302.580311199999</v>
      </c>
      <c r="AA196" s="21">
        <f>entry!AA66</f>
        <v>2.5116287999999996</v>
      </c>
      <c r="AB196" s="21">
        <f>entry!AB66</f>
        <v>29212.995270559994</v>
      </c>
      <c r="AD196"/>
    </row>
    <row r="197" spans="1:30" x14ac:dyDescent="0.2">
      <c r="A197" s="61">
        <f>entry!A67</f>
        <v>261</v>
      </c>
      <c r="B197" s="61">
        <f>entry!B67</f>
        <v>262</v>
      </c>
      <c r="C197" t="str">
        <f>entry!C67</f>
        <v>TFCA5</v>
      </c>
      <c r="D197" t="str">
        <f>entry!D67</f>
        <v>TFC01</v>
      </c>
      <c r="E197" t="str">
        <f>entry!E67</f>
        <v>Tiffin City Ag/CC Sch/TF UR 2003</v>
      </c>
      <c r="F197" t="str">
        <f>entry!F67</f>
        <v>Tiffin</v>
      </c>
      <c r="G197" t="str">
        <f>entry!G67</f>
        <v>Clear Creek</v>
      </c>
      <c r="H197" s="21">
        <f>entry!H67</f>
        <v>0</v>
      </c>
      <c r="I197">
        <f>entry!I67</f>
        <v>4.0433599999999998</v>
      </c>
      <c r="J197">
        <f>entry!J67</f>
        <v>6.862E-2</v>
      </c>
      <c r="K197">
        <f>entry!K67</f>
        <v>1.09158</v>
      </c>
      <c r="L197">
        <f>entry!L67</f>
        <v>0.27378999999999998</v>
      </c>
      <c r="M197" s="5"/>
      <c r="N197" s="5">
        <f>entry!N67</f>
        <v>3.0037500000000001</v>
      </c>
      <c r="O197" s="5">
        <f>entry!O67</f>
        <v>0.11241</v>
      </c>
      <c r="P197" s="5">
        <f>entry!P67</f>
        <v>12.711349999999999</v>
      </c>
      <c r="Q197" s="5">
        <f>entry!Q67</f>
        <v>2.3999999999999998E-3</v>
      </c>
      <c r="R197" s="5">
        <f>entry!R67</f>
        <v>21.307259999999999</v>
      </c>
      <c r="S197" s="21">
        <f>entry!S67</f>
        <v>0</v>
      </c>
      <c r="T197" s="21">
        <f>entry!T67</f>
        <v>0</v>
      </c>
      <c r="U197" s="21">
        <f>entry!U67</f>
        <v>0</v>
      </c>
      <c r="V197" s="21">
        <f>entry!V67</f>
        <v>0</v>
      </c>
      <c r="W197" s="21">
        <f>entry!W67</f>
        <v>0</v>
      </c>
      <c r="X197" s="21">
        <f>entry!X67</f>
        <v>0</v>
      </c>
      <c r="Y197" s="21">
        <f>entry!Y67</f>
        <v>0</v>
      </c>
      <c r="Z197" s="21">
        <f>entry!Z67</f>
        <v>0</v>
      </c>
      <c r="AA197" s="21">
        <f>entry!AA67</f>
        <v>0</v>
      </c>
      <c r="AB197" s="21">
        <f>entry!AB67</f>
        <v>0</v>
      </c>
      <c r="AD197"/>
    </row>
    <row r="198" spans="1:30" x14ac:dyDescent="0.2">
      <c r="A198" s="61">
        <f>entry!A74</f>
        <v>281</v>
      </c>
      <c r="B198" s="61">
        <f>entry!B74</f>
        <v>282</v>
      </c>
      <c r="C198" t="str">
        <f>entry!C74</f>
        <v>TFCA6</v>
      </c>
      <c r="D198" t="str">
        <f>entry!D74</f>
        <v>TFC</v>
      </c>
      <c r="E198" t="str">
        <f>entry!E74</f>
        <v>TF 2005 Amendment</v>
      </c>
      <c r="F198" t="str">
        <f>entry!F74</f>
        <v>Tiffin</v>
      </c>
      <c r="G198" t="str">
        <f>entry!G74</f>
        <v>Clear Creek</v>
      </c>
      <c r="H198" s="21">
        <f>entry!H74</f>
        <v>18750777</v>
      </c>
      <c r="I198">
        <f>entry!I74</f>
        <v>4.0433599999999998</v>
      </c>
      <c r="J198">
        <f>entry!J74</f>
        <v>6.862E-2</v>
      </c>
      <c r="K198">
        <f>entry!K74</f>
        <v>1.09158</v>
      </c>
      <c r="L198">
        <f>entry!L74</f>
        <v>0.27378999999999998</v>
      </c>
      <c r="M198" s="5"/>
      <c r="N198" s="5">
        <f>entry!N74</f>
        <v>9.6111199999999997</v>
      </c>
      <c r="O198" s="5">
        <f>entry!O74</f>
        <v>0.11241</v>
      </c>
      <c r="P198" s="5">
        <f>entry!P74</f>
        <v>12.711349999999999</v>
      </c>
      <c r="Q198" s="5">
        <f>entry!Q74</f>
        <v>2.3999999999999998E-3</v>
      </c>
      <c r="R198" s="5">
        <f>entry!R74</f>
        <v>27.914630000000002</v>
      </c>
      <c r="S198" s="21">
        <f>entry!S74</f>
        <v>75816.141690719989</v>
      </c>
      <c r="T198" s="21">
        <f>entry!T74</f>
        <v>1286.6783177399998</v>
      </c>
      <c r="U198" s="21">
        <f>entry!U74</f>
        <v>20467.973157659999</v>
      </c>
      <c r="V198" s="21">
        <f>entry!V74</f>
        <v>5133.7752348299991</v>
      </c>
      <c r="W198" s="21">
        <f>entry!W74</f>
        <v>0</v>
      </c>
      <c r="X198" s="21">
        <f>entry!X74</f>
        <v>180215.96784023999</v>
      </c>
      <c r="Y198" s="21">
        <f>entry!Y74</f>
        <v>2107.7748425699997</v>
      </c>
      <c r="Z198" s="21">
        <f>entry!Z74</f>
        <v>238347.68921894996</v>
      </c>
      <c r="AA198" s="21">
        <f>entry!AA74</f>
        <v>45.001864799999993</v>
      </c>
      <c r="AB198" s="21">
        <f>entry!AB74</f>
        <v>523421.00216750999</v>
      </c>
      <c r="AD198"/>
    </row>
    <row r="199" spans="1:30" x14ac:dyDescent="0.2">
      <c r="A199" s="61">
        <f>entry!A75</f>
        <v>283</v>
      </c>
      <c r="B199" s="61">
        <f>entry!B75</f>
        <v>284</v>
      </c>
      <c r="C199" t="str">
        <f>entry!C75</f>
        <v>TFCA7</v>
      </c>
      <c r="D199" t="str">
        <f>entry!D75</f>
        <v>TFC01</v>
      </c>
      <c r="E199" t="str">
        <f>entry!E75</f>
        <v>TF Ag 2005 Amendment</v>
      </c>
      <c r="F199" t="str">
        <f>entry!F75</f>
        <v>Tiffin</v>
      </c>
      <c r="G199" t="str">
        <f>entry!G75</f>
        <v>Clear Creek</v>
      </c>
      <c r="H199" s="21">
        <f>entry!H75</f>
        <v>0</v>
      </c>
      <c r="I199">
        <f>entry!I75</f>
        <v>4.0433599999999998</v>
      </c>
      <c r="J199">
        <f>entry!J75</f>
        <v>6.862E-2</v>
      </c>
      <c r="K199">
        <f>entry!K75</f>
        <v>1.09158</v>
      </c>
      <c r="L199">
        <f>entry!L75</f>
        <v>0.27378999999999998</v>
      </c>
      <c r="M199" s="5"/>
      <c r="N199" s="5">
        <f>entry!N75</f>
        <v>3.0037500000000001</v>
      </c>
      <c r="O199" s="5">
        <f>entry!O75</f>
        <v>0.11241</v>
      </c>
      <c r="P199" s="5">
        <f>entry!P75</f>
        <v>12.711349999999999</v>
      </c>
      <c r="Q199" s="5">
        <f>entry!Q75</f>
        <v>2.3999999999999998E-3</v>
      </c>
      <c r="R199" s="5">
        <f>entry!R75</f>
        <v>21.307259999999999</v>
      </c>
      <c r="S199" s="21">
        <f>entry!S75</f>
        <v>0</v>
      </c>
      <c r="T199" s="21">
        <f>entry!T75</f>
        <v>0</v>
      </c>
      <c r="U199" s="21">
        <f>entry!U75</f>
        <v>0</v>
      </c>
      <c r="V199" s="21">
        <f>entry!V75</f>
        <v>0</v>
      </c>
      <c r="W199" s="21">
        <f>entry!W75</f>
        <v>0</v>
      </c>
      <c r="X199" s="21">
        <f>entry!X75</f>
        <v>0</v>
      </c>
      <c r="Y199" s="21">
        <f>entry!Y75</f>
        <v>0</v>
      </c>
      <c r="Z199" s="21">
        <f>entry!Z75</f>
        <v>0</v>
      </c>
      <c r="AA199" s="21">
        <f>entry!AA75</f>
        <v>0</v>
      </c>
      <c r="AB199" s="21">
        <f>entry!AB75</f>
        <v>0</v>
      </c>
      <c r="AD199"/>
    </row>
    <row r="200" spans="1:30" x14ac:dyDescent="0.2">
      <c r="A200" s="61">
        <f>entry!A96</f>
        <v>327</v>
      </c>
      <c r="B200" s="61">
        <f>entry!B96</f>
        <v>328</v>
      </c>
      <c r="C200" t="str">
        <f>entry!C96</f>
        <v>TFCA8</v>
      </c>
      <c r="D200" t="str">
        <f>entry!D96</f>
        <v>TFC</v>
      </c>
      <c r="E200" t="str">
        <f>entry!E96</f>
        <v>TF 2010 Amendment</v>
      </c>
      <c r="F200" t="str">
        <f>entry!F96</f>
        <v>Tiffin</v>
      </c>
      <c r="G200" t="str">
        <f>entry!G96</f>
        <v>Clear Creek</v>
      </c>
      <c r="H200" s="21">
        <f>entry!H96</f>
        <v>766838</v>
      </c>
      <c r="I200">
        <f>entry!I96</f>
        <v>4.0433599999999998</v>
      </c>
      <c r="J200">
        <f>entry!J96</f>
        <v>6.862E-2</v>
      </c>
      <c r="K200">
        <f>entry!K96</f>
        <v>1.09158</v>
      </c>
      <c r="L200">
        <f>entry!L96</f>
        <v>0.27378999999999998</v>
      </c>
      <c r="M200" s="5"/>
      <c r="N200" s="5">
        <f>entry!N96</f>
        <v>9.6111199999999997</v>
      </c>
      <c r="O200" s="5">
        <f>entry!O96</f>
        <v>0.11241</v>
      </c>
      <c r="P200" s="5">
        <f>entry!P96</f>
        <v>12.711349999999999</v>
      </c>
      <c r="Q200" s="5">
        <f>entry!Q96</f>
        <v>2.3999999999999998E-3</v>
      </c>
      <c r="R200" s="5">
        <f>entry!R96</f>
        <v>27.914630000000002</v>
      </c>
      <c r="S200" s="21">
        <f>entry!S96</f>
        <v>3100.6020956799998</v>
      </c>
      <c r="T200" s="21">
        <f>entry!T96</f>
        <v>52.620423559999999</v>
      </c>
      <c r="U200" s="21">
        <f>entry!U96</f>
        <v>837.06502403999991</v>
      </c>
      <c r="V200" s="21">
        <f>entry!V96</f>
        <v>209.95257601999998</v>
      </c>
      <c r="W200" s="21">
        <f>entry!W96</f>
        <v>0</v>
      </c>
      <c r="X200" s="21">
        <f>entry!X96</f>
        <v>7370.1720385599992</v>
      </c>
      <c r="Y200" s="21">
        <f>entry!Y96</f>
        <v>86.200259579999994</v>
      </c>
      <c r="Z200" s="21">
        <f>entry!Z96</f>
        <v>9747.5462112999994</v>
      </c>
      <c r="AA200" s="21">
        <f>entry!AA96</f>
        <v>1.8404111999999997</v>
      </c>
      <c r="AB200" s="21">
        <f>entry!AB96</f>
        <v>21405.999039939998</v>
      </c>
      <c r="AD200"/>
    </row>
    <row r="201" spans="1:30" x14ac:dyDescent="0.2">
      <c r="A201" s="61">
        <f>entry!A120</f>
        <v>388</v>
      </c>
      <c r="B201" s="61">
        <f>entry!B120</f>
        <v>389</v>
      </c>
      <c r="C201" t="str">
        <f>entry!C120</f>
        <v>TFCA9</v>
      </c>
      <c r="D201" t="str">
        <f>entry!D120</f>
        <v>TFC</v>
      </c>
      <c r="E201" t="str">
        <f>entry!E120</f>
        <v>TF 2014 Amendment</v>
      </c>
      <c r="F201" t="str">
        <f>entry!F120</f>
        <v>Tiffin</v>
      </c>
      <c r="G201" t="str">
        <f>entry!G120</f>
        <v>Clear Creek</v>
      </c>
      <c r="H201" s="21">
        <f>entry!H120</f>
        <v>432318</v>
      </c>
      <c r="I201">
        <f>entry!I120</f>
        <v>4.0433599999999998</v>
      </c>
      <c r="J201">
        <f>entry!J120</f>
        <v>6.862E-2</v>
      </c>
      <c r="K201">
        <f>entry!K120</f>
        <v>1.09158</v>
      </c>
      <c r="L201">
        <f>entry!L120</f>
        <v>0.27378999999999998</v>
      </c>
      <c r="M201" s="5"/>
      <c r="N201" s="5">
        <f>entry!N120</f>
        <v>9.6111199999999997</v>
      </c>
      <c r="O201" s="5">
        <f>entry!O120</f>
        <v>0.11241</v>
      </c>
      <c r="P201" s="5">
        <f>entry!P120</f>
        <v>12.711349999999999</v>
      </c>
      <c r="Q201" s="5">
        <f>entry!Q120</f>
        <v>2.3999999999999998E-3</v>
      </c>
      <c r="R201" s="5">
        <f>entry!R120</f>
        <v>27.914630000000002</v>
      </c>
      <c r="S201" s="21">
        <f>entry!S120</f>
        <v>1748.0173084799999</v>
      </c>
      <c r="T201" s="21">
        <f>entry!T120</f>
        <v>29.665661159999999</v>
      </c>
      <c r="U201" s="21">
        <f>entry!U120</f>
        <v>471.90968243999998</v>
      </c>
      <c r="V201" s="21">
        <f>entry!V120</f>
        <v>118.36434521999999</v>
      </c>
      <c r="W201" s="21">
        <f>entry!W120</f>
        <v>0</v>
      </c>
      <c r="X201" s="21">
        <f>entry!X120</f>
        <v>4155.0601761600001</v>
      </c>
      <c r="Y201" s="21">
        <f>entry!Y120</f>
        <v>48.596866379999994</v>
      </c>
      <c r="Z201" s="21">
        <f>entry!Z120</f>
        <v>5495.3454092999991</v>
      </c>
      <c r="AA201" s="21">
        <f>entry!AA120</f>
        <v>1.0375631999999999</v>
      </c>
      <c r="AB201" s="21">
        <f>entry!AB120</f>
        <v>12067.997012339998</v>
      </c>
      <c r="AD201"/>
    </row>
    <row r="202" spans="1:30" x14ac:dyDescent="0.2">
      <c r="A202" s="61">
        <f>entry!A121</f>
        <v>390</v>
      </c>
      <c r="B202" s="61">
        <f>entry!B121</f>
        <v>391</v>
      </c>
      <c r="C202" t="str">
        <f>entry!C121</f>
        <v>TFCB1</v>
      </c>
      <c r="D202" t="str">
        <f>entry!D121</f>
        <v>TFC</v>
      </c>
      <c r="E202" t="str">
        <f>entry!E121</f>
        <v>TF 2016 Amendment</v>
      </c>
      <c r="F202" t="str">
        <f>entry!F121</f>
        <v>Tiffin</v>
      </c>
      <c r="G202" t="str">
        <f>entry!G121</f>
        <v>Clear Creek</v>
      </c>
      <c r="H202" s="21">
        <f>entry!H121</f>
        <v>3697595</v>
      </c>
      <c r="I202">
        <f>entry!I121</f>
        <v>4.0433599999999998</v>
      </c>
      <c r="J202">
        <f>entry!J121</f>
        <v>6.862E-2</v>
      </c>
      <c r="K202">
        <f>entry!K121</f>
        <v>1.09158</v>
      </c>
      <c r="L202">
        <f>entry!L121</f>
        <v>0.27378999999999998</v>
      </c>
      <c r="M202" s="5"/>
      <c r="N202" s="5">
        <f>entry!N121</f>
        <v>9.6111199999999997</v>
      </c>
      <c r="O202" s="5">
        <f>entry!O121</f>
        <v>0.11241</v>
      </c>
      <c r="P202" s="5">
        <f>entry!P121</f>
        <v>12.711349999999999</v>
      </c>
      <c r="Q202" s="5">
        <f>entry!Q121</f>
        <v>2.3999999999999998E-3</v>
      </c>
      <c r="R202" s="5">
        <f>entry!R121</f>
        <v>27.914630000000002</v>
      </c>
      <c r="S202" s="21">
        <f>entry!S121</f>
        <v>14950.707719199998</v>
      </c>
      <c r="T202" s="21">
        <f>entry!T121</f>
        <v>253.72896889999998</v>
      </c>
      <c r="U202" s="21">
        <f>entry!U121</f>
        <v>4036.2207500999998</v>
      </c>
      <c r="V202" s="21">
        <f>entry!V121</f>
        <v>1012.3645350499999</v>
      </c>
      <c r="W202" s="21">
        <f>entry!W121</f>
        <v>0</v>
      </c>
      <c r="X202" s="21">
        <f>entry!X121</f>
        <v>35538.029256399997</v>
      </c>
      <c r="Y202" s="21">
        <f>entry!Y121</f>
        <v>415.64665394999997</v>
      </c>
      <c r="Z202" s="21">
        <f>entry!Z121</f>
        <v>47001.424203249997</v>
      </c>
      <c r="AA202" s="21">
        <f>entry!AA121</f>
        <v>8.8742279999999987</v>
      </c>
      <c r="AB202" s="21">
        <f>entry!AB121</f>
        <v>103216.99631485</v>
      </c>
      <c r="AD202"/>
    </row>
    <row r="203" spans="1:30" x14ac:dyDescent="0.2">
      <c r="A203" s="61">
        <f>entry!A144</f>
        <v>440</v>
      </c>
      <c r="B203" s="61">
        <f>entry!B144</f>
        <v>441</v>
      </c>
      <c r="C203" t="str">
        <f>entry!C144</f>
        <v>TFCB2</v>
      </c>
      <c r="D203" t="str">
        <f>entry!D144</f>
        <v>TFC01</v>
      </c>
      <c r="E203" t="str">
        <f>entry!E144</f>
        <v>TF AG 2017 INCR</v>
      </c>
      <c r="F203" t="str">
        <f>entry!F144</f>
        <v>Tiffin</v>
      </c>
      <c r="G203" t="str">
        <f>entry!G144</f>
        <v>Clear Creek</v>
      </c>
      <c r="H203" s="21">
        <f>entry!H144</f>
        <v>0</v>
      </c>
      <c r="I203">
        <f>entry!I144</f>
        <v>4.0433599999999998</v>
      </c>
      <c r="J203">
        <f>entry!J144</f>
        <v>6.862E-2</v>
      </c>
      <c r="K203">
        <f>entry!K144</f>
        <v>1.09158</v>
      </c>
      <c r="L203">
        <f>entry!L144</f>
        <v>0.27378999999999998</v>
      </c>
      <c r="M203" s="5">
        <f>entry!M144</f>
        <v>0</v>
      </c>
      <c r="N203" s="5">
        <f>entry!N144</f>
        <v>3.0037500000000001</v>
      </c>
      <c r="O203" s="5">
        <f>entry!O144</f>
        <v>0.11241</v>
      </c>
      <c r="P203" s="5">
        <f>entry!P144</f>
        <v>12.711349999999999</v>
      </c>
      <c r="Q203" s="5">
        <f>entry!Q144</f>
        <v>2.3999999999999998E-3</v>
      </c>
      <c r="R203" s="5">
        <f>entry!R144</f>
        <v>21.307259999999999</v>
      </c>
      <c r="S203" s="21">
        <f>entry!S144</f>
        <v>0</v>
      </c>
      <c r="T203" s="21">
        <f>entry!T144</f>
        <v>0</v>
      </c>
      <c r="U203" s="21">
        <f>entry!U144</f>
        <v>0</v>
      </c>
      <c r="V203" s="21">
        <f>entry!V144</f>
        <v>0</v>
      </c>
      <c r="W203" s="21">
        <f>entry!W144</f>
        <v>0</v>
      </c>
      <c r="X203" s="21">
        <f>entry!X144</f>
        <v>0</v>
      </c>
      <c r="Y203" s="21">
        <f>entry!Y144</f>
        <v>0</v>
      </c>
      <c r="Z203" s="21">
        <f>entry!Z144</f>
        <v>0</v>
      </c>
      <c r="AA203" s="21">
        <f>entry!AA144</f>
        <v>0</v>
      </c>
      <c r="AB203" s="21">
        <f>entry!AB144</f>
        <v>0</v>
      </c>
      <c r="AD203"/>
    </row>
    <row r="204" spans="1:30" x14ac:dyDescent="0.2">
      <c r="A204" s="61">
        <f>entry!A145</f>
        <v>442</v>
      </c>
      <c r="B204" s="61">
        <f>entry!B145</f>
        <v>443</v>
      </c>
      <c r="C204" t="str">
        <f>entry!C145</f>
        <v>TFCB3</v>
      </c>
      <c r="D204" t="str">
        <f>entry!D145</f>
        <v>TFC</v>
      </c>
      <c r="E204" t="str">
        <f>entry!E145</f>
        <v>TF AG 2017 AMENDMENT</v>
      </c>
      <c r="F204" t="str">
        <f>entry!F145</f>
        <v>Tiffin</v>
      </c>
      <c r="G204" t="str">
        <f>entry!G145</f>
        <v>Clear Creek</v>
      </c>
      <c r="H204" s="21">
        <f>entry!H145</f>
        <v>4003205</v>
      </c>
      <c r="I204">
        <f>entry!I145</f>
        <v>4.0433599999999998</v>
      </c>
      <c r="J204">
        <f>entry!J145</f>
        <v>6.862E-2</v>
      </c>
      <c r="K204">
        <f>entry!K145</f>
        <v>1.09158</v>
      </c>
      <c r="L204">
        <f>entry!L145</f>
        <v>0.27378999999999998</v>
      </c>
      <c r="M204" s="5">
        <f>entry!M145</f>
        <v>0</v>
      </c>
      <c r="N204" s="5">
        <f>entry!N145</f>
        <v>9.6111199999999997</v>
      </c>
      <c r="O204" s="5">
        <f>entry!O145</f>
        <v>0.11241</v>
      </c>
      <c r="P204" s="5">
        <f>entry!P145</f>
        <v>12.711349999999999</v>
      </c>
      <c r="Q204" s="5">
        <f>entry!Q145</f>
        <v>2.3999999999999998E-3</v>
      </c>
      <c r="R204" s="5">
        <f>entry!R145</f>
        <v>27.914630000000002</v>
      </c>
      <c r="S204" s="21">
        <f>entry!S145</f>
        <v>16186.398968799998</v>
      </c>
      <c r="T204" s="21">
        <f>entry!T145</f>
        <v>274.69992710000002</v>
      </c>
      <c r="U204" s="21">
        <f>entry!U145</f>
        <v>4369.8185138999997</v>
      </c>
      <c r="V204" s="21">
        <f>entry!V145</f>
        <v>1096.0374969499999</v>
      </c>
      <c r="W204" s="21">
        <f>entry!W145</f>
        <v>0</v>
      </c>
      <c r="X204" s="21">
        <f>entry!X145</f>
        <v>38475.283639599998</v>
      </c>
      <c r="Y204" s="21">
        <f>entry!Y145</f>
        <v>450.00027404999997</v>
      </c>
      <c r="Z204" s="21">
        <f>entry!Z145</f>
        <v>50886.13987675</v>
      </c>
      <c r="AA204" s="21">
        <f>entry!AA145</f>
        <v>9.6076919999999983</v>
      </c>
      <c r="AB204" s="21">
        <f>entry!AB145</f>
        <v>111747.98638915</v>
      </c>
      <c r="AD204"/>
    </row>
    <row r="205" spans="1:30" x14ac:dyDescent="0.2">
      <c r="A205" s="61" t="str">
        <f>entry!A151</f>
        <v>0454</v>
      </c>
      <c r="B205" s="61">
        <f>entry!B151</f>
        <v>455</v>
      </c>
      <c r="C205" t="str">
        <f>entry!C151</f>
        <v>TFCB4</v>
      </c>
      <c r="D205" t="str">
        <f>entry!D151</f>
        <v>TFC01</v>
      </c>
      <c r="E205" t="str">
        <f>entry!E151</f>
        <v>TIFFIN AG 2020 UR TIF AMENDMENT</v>
      </c>
      <c r="F205" t="str">
        <f>entry!F151</f>
        <v>Tiffin</v>
      </c>
      <c r="G205" t="str">
        <f>entry!G151</f>
        <v>Clear Creek</v>
      </c>
      <c r="H205" s="21">
        <f>entry!H151</f>
        <v>0</v>
      </c>
      <c r="I205">
        <f>entry!I151</f>
        <v>4.0433599999999998</v>
      </c>
      <c r="J205">
        <f>entry!J151</f>
        <v>6.862E-2</v>
      </c>
      <c r="K205">
        <f>entry!K151</f>
        <v>1.09158</v>
      </c>
      <c r="L205">
        <f>entry!L151</f>
        <v>0.27378999999999998</v>
      </c>
      <c r="M205" s="5">
        <f>entry!M151</f>
        <v>0</v>
      </c>
      <c r="N205" s="5">
        <f>entry!N151</f>
        <v>3.0037500000000001</v>
      </c>
      <c r="O205" s="5">
        <f>entry!O151</f>
        <v>0.11241</v>
      </c>
      <c r="P205" s="5">
        <f>entry!P151</f>
        <v>12.711349999999999</v>
      </c>
      <c r="Q205" s="5">
        <f>entry!Q151</f>
        <v>2.3999999999999998E-3</v>
      </c>
      <c r="R205" s="5">
        <f>entry!R151</f>
        <v>21.307259999999999</v>
      </c>
      <c r="S205" s="21">
        <f>entry!S151</f>
        <v>0</v>
      </c>
      <c r="T205" s="21">
        <f>entry!T151</f>
        <v>0</v>
      </c>
      <c r="U205" s="21">
        <f>entry!U151</f>
        <v>0</v>
      </c>
      <c r="V205" s="21">
        <f>entry!V151</f>
        <v>0</v>
      </c>
      <c r="W205" s="21">
        <f>entry!W151</f>
        <v>0</v>
      </c>
      <c r="X205" s="21">
        <f>entry!X151</f>
        <v>0</v>
      </c>
      <c r="Y205" s="21">
        <f>entry!Y151</f>
        <v>0</v>
      </c>
      <c r="Z205" s="21">
        <f>entry!Z151</f>
        <v>0</v>
      </c>
      <c r="AA205" s="21">
        <f>entry!AA151</f>
        <v>0</v>
      </c>
      <c r="AB205" s="21">
        <f>entry!AB151</f>
        <v>0</v>
      </c>
      <c r="AD205"/>
    </row>
    <row r="206" spans="1:30" x14ac:dyDescent="0.2">
      <c r="A206" s="61" t="str">
        <f>entry!A152</f>
        <v>0456</v>
      </c>
      <c r="B206" s="61">
        <f>entry!B152</f>
        <v>457</v>
      </c>
      <c r="C206" t="str">
        <f>entry!C152</f>
        <v>TFCB5</v>
      </c>
      <c r="D206" t="str">
        <f>entry!D152</f>
        <v>TFC</v>
      </c>
      <c r="E206" t="str">
        <f>entry!E152</f>
        <v>TIFFIN 2018 UR TIF AMENDMENT</v>
      </c>
      <c r="F206" t="str">
        <f>entry!F152</f>
        <v>Tiffin</v>
      </c>
      <c r="G206" t="str">
        <f>entry!G152</f>
        <v>Clear Creek</v>
      </c>
      <c r="H206" s="21">
        <f>entry!H152</f>
        <v>1575984</v>
      </c>
      <c r="I206">
        <f>entry!I152</f>
        <v>4.0433599999999998</v>
      </c>
      <c r="J206">
        <f>entry!J152</f>
        <v>6.862E-2</v>
      </c>
      <c r="K206">
        <f>entry!K152</f>
        <v>1.09158</v>
      </c>
      <c r="L206">
        <f>entry!L152</f>
        <v>0.27378999999999998</v>
      </c>
      <c r="M206" s="5">
        <f>entry!M152</f>
        <v>0</v>
      </c>
      <c r="N206" s="5">
        <f>entry!N152</f>
        <v>9.6111199999999997</v>
      </c>
      <c r="O206" s="5">
        <f>entry!O152</f>
        <v>0.11241</v>
      </c>
      <c r="P206" s="5">
        <f>entry!P152</f>
        <v>12.711349999999999</v>
      </c>
      <c r="Q206" s="5">
        <f>entry!Q152</f>
        <v>2.3999999999999998E-3</v>
      </c>
      <c r="R206" s="5">
        <f>entry!R152</f>
        <v>27.914630000000002</v>
      </c>
      <c r="S206" s="21">
        <f>entry!S152</f>
        <v>6372.2706662399996</v>
      </c>
      <c r="T206" s="21">
        <f>entry!T152</f>
        <v>108.14402208</v>
      </c>
      <c r="U206" s="21">
        <f>entry!U152</f>
        <v>1720.3126147199998</v>
      </c>
      <c r="V206" s="21">
        <f>entry!V152</f>
        <v>431.48865935999993</v>
      </c>
      <c r="W206" s="21">
        <f>entry!W152</f>
        <v>0</v>
      </c>
      <c r="X206" s="21">
        <f>entry!X152</f>
        <v>15146.971342079998</v>
      </c>
      <c r="Y206" s="21">
        <f>entry!Y152</f>
        <v>177.15636143999998</v>
      </c>
      <c r="Z206" s="21">
        <f>entry!Z152</f>
        <v>20032.884218399999</v>
      </c>
      <c r="AA206" s="21">
        <f>entry!AA152</f>
        <v>3.7823615999999993</v>
      </c>
      <c r="AB206" s="21">
        <f>entry!AB152</f>
        <v>43993.010245919999</v>
      </c>
      <c r="AD206"/>
    </row>
    <row r="207" spans="1:30" x14ac:dyDescent="0.2">
      <c r="C207"/>
      <c r="E207"/>
      <c r="H207" s="20">
        <f>SUM(H194:H206)</f>
        <v>61630693</v>
      </c>
      <c r="J207"/>
      <c r="M207" s="5"/>
      <c r="O207" s="5"/>
      <c r="P207" s="5"/>
      <c r="S207" s="20">
        <f t="shared" ref="S207:AB207" si="18">SUM(S194:S206)</f>
        <v>249195.07884847996</v>
      </c>
      <c r="T207" s="20">
        <f t="shared" si="18"/>
        <v>4229.0981536599993</v>
      </c>
      <c r="U207" s="20">
        <f t="shared" si="18"/>
        <v>67274.831864939988</v>
      </c>
      <c r="V207" s="20">
        <f t="shared" si="18"/>
        <v>16873.867436469995</v>
      </c>
      <c r="W207" s="20">
        <f t="shared" si="18"/>
        <v>0</v>
      </c>
      <c r="X207" s="20">
        <f t="shared" si="18"/>
        <v>592339.98610615998</v>
      </c>
      <c r="Y207" s="20">
        <f t="shared" si="18"/>
        <v>6927.9062001300008</v>
      </c>
      <c r="Z207" s="20">
        <f t="shared" si="18"/>
        <v>783409.30946554977</v>
      </c>
      <c r="AA207" s="20">
        <f t="shared" si="18"/>
        <v>147.91366319999997</v>
      </c>
      <c r="AB207" s="20">
        <f t="shared" si="18"/>
        <v>1720397.9917385897</v>
      </c>
      <c r="AD207"/>
    </row>
    <row r="208" spans="1:30" x14ac:dyDescent="0.2">
      <c r="C208"/>
      <c r="E208"/>
      <c r="H208" s="31"/>
      <c r="J208"/>
      <c r="M208" s="5"/>
      <c r="O208" s="5"/>
      <c r="P208" s="5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D208"/>
    </row>
    <row r="209" spans="1:30" ht="15.75" x14ac:dyDescent="0.25">
      <c r="C209"/>
      <c r="E209" s="30" t="s">
        <v>436</v>
      </c>
      <c r="H209" s="21"/>
      <c r="J209"/>
      <c r="M209" s="5"/>
      <c r="O209" s="5"/>
      <c r="P209" s="5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D209"/>
    </row>
    <row r="210" spans="1:30" x14ac:dyDescent="0.2">
      <c r="A210" s="61">
        <f>entry!A155</f>
        <v>462</v>
      </c>
      <c r="B210" s="61">
        <f>entry!B155</f>
        <v>463</v>
      </c>
      <c r="C210" t="str">
        <f>entry!C155</f>
        <v>TFCC</v>
      </c>
      <c r="D210" t="str">
        <f>entry!D155</f>
        <v>TFC</v>
      </c>
      <c r="E210" t="str">
        <f>entry!E155</f>
        <v>Tiffin City/CC Sch/TF UR 2003</v>
      </c>
      <c r="F210" t="str">
        <f>entry!F155</f>
        <v>Tiffin</v>
      </c>
      <c r="G210" t="str">
        <f>entry!G155</f>
        <v>Clear Creek</v>
      </c>
      <c r="H210" s="21">
        <f>entry!H155</f>
        <v>2747950</v>
      </c>
      <c r="I210">
        <f>entry!I155</f>
        <v>4.0433599999999998</v>
      </c>
      <c r="J210">
        <f>entry!J155</f>
        <v>6.862E-2</v>
      </c>
      <c r="K210">
        <f>entry!K155</f>
        <v>1.09158</v>
      </c>
      <c r="L210">
        <f>entry!L155</f>
        <v>0.27378999999999998</v>
      </c>
      <c r="M210" s="5">
        <f>entry!M155</f>
        <v>0</v>
      </c>
      <c r="N210" s="5">
        <f>entry!N155</f>
        <v>9.6111199999999997</v>
      </c>
      <c r="O210" s="5">
        <f>entry!O155</f>
        <v>0.11241</v>
      </c>
      <c r="P210" s="5">
        <f>entry!P155</f>
        <v>12.711349999999999</v>
      </c>
      <c r="Q210" s="5">
        <f>entry!Q155</f>
        <v>2.3999999999999998E-3</v>
      </c>
      <c r="R210" s="5">
        <f>entry!R155</f>
        <v>27.914630000000002</v>
      </c>
      <c r="S210" s="21">
        <f>entry!S155</f>
        <v>11110.951111999999</v>
      </c>
      <c r="T210" s="21">
        <f>entry!T155</f>
        <v>188.56432899999999</v>
      </c>
      <c r="U210" s="21">
        <f>entry!U155</f>
        <v>2999.6072609999997</v>
      </c>
      <c r="V210" s="21">
        <f>entry!V155</f>
        <v>752.36123049999992</v>
      </c>
      <c r="W210" s="21">
        <f>entry!W155</f>
        <v>0</v>
      </c>
      <c r="X210" s="21">
        <f>entry!X155</f>
        <v>26410.877203999997</v>
      </c>
      <c r="Y210" s="21">
        <f>entry!Y155</f>
        <v>308.89705949999995</v>
      </c>
      <c r="Z210" s="21">
        <f>entry!Z155</f>
        <v>34930.154232499997</v>
      </c>
      <c r="AA210" s="21">
        <f>entry!AA155</f>
        <v>6.5950799999999994</v>
      </c>
      <c r="AB210" s="21">
        <f>entry!AB155</f>
        <v>76708.007508499984</v>
      </c>
      <c r="AD210"/>
    </row>
    <row r="211" spans="1:30" x14ac:dyDescent="0.2">
      <c r="A211" s="61">
        <f>entry!A156</f>
        <v>464</v>
      </c>
      <c r="B211" s="61">
        <f>entry!B156</f>
        <v>465</v>
      </c>
      <c r="C211" t="str">
        <f>entry!C156</f>
        <v>TFCC1</v>
      </c>
      <c r="D211" t="str">
        <f>entry!D156</f>
        <v>TFC01</v>
      </c>
      <c r="E211" t="str">
        <f>entry!E156</f>
        <v>Tiffin Ag Park Place Comm URA</v>
      </c>
      <c r="F211" t="str">
        <f>entry!F156</f>
        <v>Tiffin</v>
      </c>
      <c r="G211" t="str">
        <f>entry!G156</f>
        <v>Clear Creek</v>
      </c>
      <c r="H211" s="21">
        <f>entry!H156</f>
        <v>704</v>
      </c>
      <c r="I211">
        <f>entry!I156</f>
        <v>4.0433599999999998</v>
      </c>
      <c r="J211">
        <f>entry!J156</f>
        <v>6.862E-2</v>
      </c>
      <c r="K211">
        <f>entry!K156</f>
        <v>1.09158</v>
      </c>
      <c r="L211">
        <f>entry!L156</f>
        <v>0.27378999999999998</v>
      </c>
      <c r="M211" s="5">
        <f>entry!M156</f>
        <v>0</v>
      </c>
      <c r="N211" s="5">
        <f>entry!N156</f>
        <v>3.0037500000000001</v>
      </c>
      <c r="O211" s="5">
        <f>entry!O156</f>
        <v>0.11241</v>
      </c>
      <c r="P211" s="5">
        <f>entry!P156</f>
        <v>12.711349999999999</v>
      </c>
      <c r="Q211" s="5">
        <f>entry!Q156</f>
        <v>2.3999999999999998E-3</v>
      </c>
      <c r="R211" s="5">
        <f>entry!R156</f>
        <v>21.307259999999999</v>
      </c>
      <c r="S211" s="21">
        <f>entry!S156</f>
        <v>2.8465254399999997</v>
      </c>
      <c r="T211" s="21">
        <f>entry!T156</f>
        <v>4.8308480000000001E-2</v>
      </c>
      <c r="U211" s="21">
        <f>entry!U156</f>
        <v>0.76847231999999999</v>
      </c>
      <c r="V211" s="21">
        <f>entry!V156</f>
        <v>0.19274815999999997</v>
      </c>
      <c r="W211" s="21">
        <f>entry!W156</f>
        <v>0</v>
      </c>
      <c r="X211" s="21">
        <f>entry!X156</f>
        <v>2.1146400000000001</v>
      </c>
      <c r="Y211" s="21">
        <f>entry!Y156</f>
        <v>7.9136639999999994E-2</v>
      </c>
      <c r="Z211" s="21">
        <f>entry!Z156</f>
        <v>8.9487903999999983</v>
      </c>
      <c r="AA211" s="21">
        <f>entry!AA156</f>
        <v>1.6895999999999997E-3</v>
      </c>
      <c r="AB211" s="21">
        <f>entry!AB156</f>
        <v>15.000311039999998</v>
      </c>
      <c r="AD211"/>
    </row>
    <row r="212" spans="1:30" x14ac:dyDescent="0.2">
      <c r="A212" s="61">
        <f>entry!A158</f>
        <v>469</v>
      </c>
      <c r="B212" s="61">
        <f>entry!B158</f>
        <v>470</v>
      </c>
      <c r="C212" t="str">
        <f>entry!C158</f>
        <v>TFCC2</v>
      </c>
      <c r="D212" t="str">
        <f>entry!D158</f>
        <v>TFC</v>
      </c>
      <c r="E212" t="str">
        <f>entry!E158</f>
        <v>Tiffin Park Place Comm URA</v>
      </c>
      <c r="F212" t="str">
        <f>entry!F158</f>
        <v>Tiffin</v>
      </c>
      <c r="G212" t="str">
        <f>entry!G158</f>
        <v>Clear Creek</v>
      </c>
      <c r="H212" s="21">
        <f>entry!H158</f>
        <v>2819453</v>
      </c>
      <c r="I212">
        <f>entry!I158</f>
        <v>4.0433599999999998</v>
      </c>
      <c r="J212">
        <f>entry!J158</f>
        <v>6.862E-2</v>
      </c>
      <c r="K212">
        <f>entry!K158</f>
        <v>1.09158</v>
      </c>
      <c r="L212">
        <f>entry!L158</f>
        <v>0.27378999999999998</v>
      </c>
      <c r="M212" s="5">
        <f>entry!M158</f>
        <v>0</v>
      </c>
      <c r="N212" s="5">
        <f>entry!N158</f>
        <v>9.6111199999999997</v>
      </c>
      <c r="O212" s="5">
        <f>entry!O158</f>
        <v>0.11241</v>
      </c>
      <c r="P212" s="5">
        <f>entry!P158</f>
        <v>12.711349999999999</v>
      </c>
      <c r="Q212" s="5">
        <f>entry!Q158</f>
        <v>2.3999999999999998E-3</v>
      </c>
      <c r="R212" s="5">
        <f>entry!R158</f>
        <v>27.914630000000002</v>
      </c>
      <c r="S212" s="21">
        <f>entry!S158</f>
        <v>11400.063482079999</v>
      </c>
      <c r="T212" s="21">
        <f>entry!T158</f>
        <v>193.47086486000001</v>
      </c>
      <c r="U212" s="21">
        <f>entry!U158</f>
        <v>3077.6585057399998</v>
      </c>
      <c r="V212" s="21">
        <f>entry!V158</f>
        <v>771.93803686999991</v>
      </c>
      <c r="W212" s="21">
        <f>entry!W158</f>
        <v>0</v>
      </c>
      <c r="X212" s="21">
        <f>entry!X158</f>
        <v>27098.101117359998</v>
      </c>
      <c r="Y212" s="21">
        <f>entry!Y158</f>
        <v>316.93471173</v>
      </c>
      <c r="Z212" s="21">
        <f>entry!Z158</f>
        <v>35839.05389155</v>
      </c>
      <c r="AA212" s="21">
        <f>entry!AA158</f>
        <v>6.7666871999999989</v>
      </c>
      <c r="AB212" s="21">
        <f>entry!AB158</f>
        <v>78703.987297389991</v>
      </c>
      <c r="AD212"/>
    </row>
    <row r="213" spans="1:30" x14ac:dyDescent="0.2">
      <c r="C213"/>
      <c r="E213"/>
      <c r="H213" s="20">
        <f>SUM(H210:H212)</f>
        <v>5568107</v>
      </c>
      <c r="J213"/>
      <c r="M213" s="5"/>
      <c r="O213" s="5"/>
      <c r="P213" s="5"/>
      <c r="S213" s="20">
        <f t="shared" ref="S213:AB213" si="19">SUM(S210:S212)</f>
        <v>22513.861119519999</v>
      </c>
      <c r="T213" s="20">
        <f t="shared" si="19"/>
        <v>382.08350234</v>
      </c>
      <c r="U213" s="20">
        <f t="shared" si="19"/>
        <v>6078.0342390599999</v>
      </c>
      <c r="V213" s="20">
        <f t="shared" si="19"/>
        <v>1524.4920155299997</v>
      </c>
      <c r="W213" s="20">
        <f t="shared" si="19"/>
        <v>0</v>
      </c>
      <c r="X213" s="20">
        <f t="shared" si="19"/>
        <v>53511.092961359995</v>
      </c>
      <c r="Y213" s="20">
        <f t="shared" si="19"/>
        <v>625.91090786999996</v>
      </c>
      <c r="Z213" s="20">
        <f t="shared" si="19"/>
        <v>70778.156914449995</v>
      </c>
      <c r="AA213" s="20">
        <f t="shared" si="19"/>
        <v>13.363456799999998</v>
      </c>
      <c r="AB213" s="20">
        <f t="shared" si="19"/>
        <v>155426.99511692999</v>
      </c>
      <c r="AD213"/>
    </row>
    <row r="214" spans="1:30" x14ac:dyDescent="0.2">
      <c r="C214"/>
      <c r="E214"/>
      <c r="H214" s="21"/>
      <c r="J214"/>
      <c r="M214" s="5"/>
      <c r="O214" s="5"/>
      <c r="P214" s="5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D214"/>
    </row>
    <row r="215" spans="1:30" x14ac:dyDescent="0.2">
      <c r="C215"/>
      <c r="E215"/>
      <c r="H215" s="21"/>
      <c r="J215"/>
      <c r="M215" s="5"/>
      <c r="O215" s="5"/>
      <c r="P215" s="5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D215"/>
    </row>
    <row r="216" spans="1:30" ht="15.75" x14ac:dyDescent="0.25">
      <c r="A216" s="49" t="s">
        <v>326</v>
      </c>
      <c r="C216"/>
      <c r="E216"/>
      <c r="H216" s="21"/>
      <c r="J216"/>
      <c r="M216" s="5"/>
      <c r="O216" s="5"/>
      <c r="P216" s="5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D216"/>
    </row>
    <row r="217" spans="1:30" ht="15.75" x14ac:dyDescent="0.25">
      <c r="A217" s="66"/>
      <c r="C217"/>
      <c r="E217" s="49" t="s">
        <v>349</v>
      </c>
      <c r="H217" s="21"/>
      <c r="J217"/>
      <c r="M217" s="5"/>
      <c r="O217" s="5"/>
      <c r="P217" s="5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D217"/>
    </row>
    <row r="218" spans="1:30" x14ac:dyDescent="0.2">
      <c r="A218" s="61">
        <f>entry!A122</f>
        <v>392</v>
      </c>
      <c r="B218" s="61">
        <f>entry!B122</f>
        <v>393</v>
      </c>
      <c r="C218" t="str">
        <f>entry!C122</f>
        <v>UHIA</v>
      </c>
      <c r="D218" t="str">
        <f>entry!D122</f>
        <v>UHI</v>
      </c>
      <c r="E218" t="str">
        <f>entry!E122</f>
        <v>Univ. Hts One Univ. Place UR TIF</v>
      </c>
      <c r="F218" t="str">
        <f>entry!F122</f>
        <v>Univ. Heights</v>
      </c>
      <c r="G218" t="str">
        <f>entry!G122</f>
        <v>Iowa City</v>
      </c>
      <c r="H218" s="21">
        <f>entry!H122</f>
        <v>23057131</v>
      </c>
      <c r="I218">
        <f>entry!I122</f>
        <v>4.0433599999999998</v>
      </c>
      <c r="J218">
        <f>entry!J122</f>
        <v>6.862E-2</v>
      </c>
      <c r="K218">
        <f>entry!K122</f>
        <v>1.09158</v>
      </c>
      <c r="L218">
        <f>entry!L122</f>
        <v>0.27378999999999998</v>
      </c>
      <c r="M218" s="5"/>
      <c r="N218" s="5">
        <f>entry!N122</f>
        <v>10.582649999999999</v>
      </c>
      <c r="O218" s="5">
        <f>entry!O122</f>
        <v>0</v>
      </c>
      <c r="P218" s="5">
        <f>entry!P122</f>
        <v>11.48405</v>
      </c>
      <c r="Q218" s="5">
        <f>entry!Q122</f>
        <v>2.3999999999999998E-3</v>
      </c>
      <c r="R218" s="5">
        <f>entry!R122</f>
        <v>27.54645</v>
      </c>
      <c r="S218" s="21">
        <f>entry!S122</f>
        <v>93228.281200159996</v>
      </c>
      <c r="T218" s="21">
        <f>entry!T122</f>
        <v>1582.1803292200002</v>
      </c>
      <c r="U218" s="21">
        <f>entry!U122</f>
        <v>25168.703056980001</v>
      </c>
      <c r="V218" s="21">
        <f>entry!V122</f>
        <v>6312.8118964899995</v>
      </c>
      <c r="W218" s="21">
        <f>entry!W122</f>
        <v>0</v>
      </c>
      <c r="X218" s="21">
        <f>entry!X122</f>
        <v>244005.54737714998</v>
      </c>
      <c r="Y218" s="21">
        <f>entry!Y122</f>
        <v>0</v>
      </c>
      <c r="Z218" s="21">
        <f>entry!Z122</f>
        <v>264789.24526055</v>
      </c>
      <c r="AA218" s="21">
        <f>entry!AA122</f>
        <v>55.337114399999997</v>
      </c>
      <c r="AB218" s="21">
        <f>entry!AB122</f>
        <v>635142.10623495001</v>
      </c>
      <c r="AD218"/>
    </row>
    <row r="219" spans="1:30" x14ac:dyDescent="0.2">
      <c r="C219"/>
      <c r="E219"/>
      <c r="H219" s="20">
        <f>SUM(H218:H218)</f>
        <v>23057131</v>
      </c>
      <c r="J219"/>
      <c r="M219" s="5"/>
      <c r="O219" s="5"/>
      <c r="P219" s="5"/>
      <c r="S219" s="20">
        <f t="shared" ref="S219:AB219" si="20">SUM(S218:S218)</f>
        <v>93228.281200159996</v>
      </c>
      <c r="T219" s="20">
        <f t="shared" si="20"/>
        <v>1582.1803292200002</v>
      </c>
      <c r="U219" s="20">
        <f t="shared" si="20"/>
        <v>25168.703056980001</v>
      </c>
      <c r="V219" s="20">
        <f t="shared" si="20"/>
        <v>6312.8118964899995</v>
      </c>
      <c r="W219" s="20">
        <f t="shared" si="20"/>
        <v>0</v>
      </c>
      <c r="X219" s="20">
        <f t="shared" si="20"/>
        <v>244005.54737714998</v>
      </c>
      <c r="Y219" s="20">
        <f t="shared" si="20"/>
        <v>0</v>
      </c>
      <c r="Z219" s="20">
        <f t="shared" si="20"/>
        <v>264789.24526055</v>
      </c>
      <c r="AA219" s="20">
        <f t="shared" si="20"/>
        <v>55.337114399999997</v>
      </c>
      <c r="AB219" s="70">
        <f t="shared" si="20"/>
        <v>635142.10623495001</v>
      </c>
      <c r="AD219"/>
    </row>
    <row r="220" spans="1:30" x14ac:dyDescent="0.2">
      <c r="C220"/>
      <c r="E220"/>
      <c r="H220" s="21"/>
      <c r="J220"/>
      <c r="M220" s="5"/>
      <c r="O220" s="5"/>
      <c r="P220" s="5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D220"/>
    </row>
    <row r="221" spans="1:30" ht="15.75" x14ac:dyDescent="0.25">
      <c r="A221" s="49" t="s">
        <v>213</v>
      </c>
      <c r="C221"/>
      <c r="E221"/>
      <c r="H221" s="21"/>
      <c r="J221"/>
      <c r="M221" s="5"/>
      <c r="O221" s="5"/>
      <c r="P221" s="5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D221"/>
    </row>
    <row r="222" spans="1:30" ht="13.5" thickBot="1" x14ac:dyDescent="0.25">
      <c r="H222" s="52">
        <f>SUM(H30,H49,H60,H68,H76,H92,H97,H103,H107,H112,H117,H121,H130,H151,H160,H170,H180,H188,H207, H213,H219)</f>
        <v>967401924</v>
      </c>
      <c r="I222" s="53"/>
      <c r="K222" s="53"/>
      <c r="L222" s="53"/>
      <c r="M222" s="53"/>
      <c r="O222" s="53"/>
      <c r="S222" s="52">
        <f t="shared" ref="S222:AB222" si="21">SUM(S30,S49,S60,S68,S76,S92,S97,S103,S107,S112,S117,S121,S130,S151,S160,S170,S180,S188,S207, S213,S219)</f>
        <v>3911554.2434246382</v>
      </c>
      <c r="T222" s="52">
        <f t="shared" si="21"/>
        <v>66383.120024880016</v>
      </c>
      <c r="U222" s="52">
        <f t="shared" si="21"/>
        <v>1055996.59219992</v>
      </c>
      <c r="V222" s="52">
        <f t="shared" si="21"/>
        <v>228133.34552392998</v>
      </c>
      <c r="W222" s="52">
        <f t="shared" si="21"/>
        <v>31622.819893470001</v>
      </c>
      <c r="X222" s="52">
        <f t="shared" si="21"/>
        <v>11286221.07032341</v>
      </c>
      <c r="Y222" s="52">
        <f t="shared" si="21"/>
        <v>10035.835508000002</v>
      </c>
      <c r="Z222" s="52">
        <f t="shared" si="21"/>
        <v>11408275.1235586</v>
      </c>
      <c r="AA222" s="52">
        <f t="shared" si="21"/>
        <v>2321.7646175999994</v>
      </c>
      <c r="AB222" s="52">
        <f t="shared" si="21"/>
        <v>28000543.915074453</v>
      </c>
    </row>
    <row r="223" spans="1:30" ht="13.5" thickTop="1" x14ac:dyDescent="0.2">
      <c r="A223" s="4" t="s">
        <v>57</v>
      </c>
      <c r="B223" s="4" t="str">
        <f>entry!B168</f>
        <v>The State of Iowa partially reimburses school</v>
      </c>
      <c r="C223" s="4"/>
    </row>
    <row r="224" spans="1:30" x14ac:dyDescent="0.2">
      <c r="A224"/>
      <c r="B224" s="4" t="str">
        <f>entry!B169</f>
        <v>dollars diverted to TIFs.</v>
      </c>
      <c r="C224" s="4"/>
    </row>
  </sheetData>
  <mergeCells count="1">
    <mergeCell ref="I1:AC1"/>
  </mergeCells>
  <phoneticPr fontId="10" type="noConversion"/>
  <printOptions horizontalCentered="1"/>
  <pageMargins left="0" right="0" top="0.53" bottom="0" header="0.42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entry</vt:lpstr>
      <vt:lpstr>sort</vt:lpstr>
      <vt:lpstr>Cities</vt:lpstr>
      <vt:lpstr>Schools</vt:lpstr>
      <vt:lpstr>Projects</vt:lpstr>
      <vt:lpstr>entry!Print_Area</vt:lpstr>
      <vt:lpstr>Schools!Print_Area</vt:lpstr>
      <vt:lpstr>Cities!Print_Titles</vt:lpstr>
      <vt:lpstr>entry!Print_Titles</vt:lpstr>
      <vt:lpstr>Projects!Print_Titles</vt:lpstr>
      <vt:lpstr>Schools!Print_Titles</vt:lpstr>
    </vt:vector>
  </TitlesOfParts>
  <Company>Johnson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bcover</dc:creator>
  <cp:lastModifiedBy>Nichole Glick</cp:lastModifiedBy>
  <cp:lastPrinted>2022-05-17T17:40:15Z</cp:lastPrinted>
  <dcterms:created xsi:type="dcterms:W3CDTF">2001-11-29T18:35:05Z</dcterms:created>
  <dcterms:modified xsi:type="dcterms:W3CDTF">2023-09-27T19:01:09Z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2023-09-27T19:01:01Z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79bbe665-1426-4ab2-a291-28574f19bee9</vt:lpwstr>
  </property>
  <property fmtid="{D5CDD505-2E9C-101B-9397-08002B2CF9AE}" pid="7" name="MSIP_Label_defa4170-0d19-0005-0004-bc88714345d2_ActionId">
    <vt:lpwstr>fe3b9616-e4e9-4ef1-b494-86d9fd32b1ad</vt:lpwstr>
  </property>
  <property fmtid="{D5CDD505-2E9C-101B-9397-08002B2CF9AE}" pid="8" name="MSIP_Label_defa4170-0d19-0005-0004-bc88714345d2_ContentBits">
    <vt:lpwstr>0</vt:lpwstr>
  </property>
</Properties>
</file>